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35" windowWidth="17955" windowHeight="1078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Položky!$A$1:$G$197</definedName>
    <definedName name="_xlnm.Print_Area" localSheetId="1">Rekapitulace!$A$1:$I$30</definedName>
    <definedName name="PocetMJ">'Krycí list'!$G$6</definedName>
    <definedName name="Poznamka">'Krycí list'!$B$37</definedName>
    <definedName name="Projektant">'Krycí list'!$C$8</definedName>
    <definedName name="PSV">Rekapitulace!$F$20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18" i="1" l="1"/>
  <c r="D17" i="1"/>
  <c r="D16" i="1"/>
  <c r="D15" i="1"/>
  <c r="BE196" i="3"/>
  <c r="BC196" i="3"/>
  <c r="BB196" i="3"/>
  <c r="BA196" i="3"/>
  <c r="G196" i="3"/>
  <c r="BD196" i="3" s="1"/>
  <c r="BD197" i="3" s="1"/>
  <c r="H19" i="2" s="1"/>
  <c r="F19" i="2"/>
  <c r="B19" i="2"/>
  <c r="A19" i="2"/>
  <c r="BE197" i="3"/>
  <c r="I19" i="2" s="1"/>
  <c r="BC197" i="3"/>
  <c r="G19" i="2" s="1"/>
  <c r="BB197" i="3"/>
  <c r="BA197" i="3"/>
  <c r="E19" i="2" s="1"/>
  <c r="G197" i="3"/>
  <c r="C197" i="3"/>
  <c r="BE193" i="3"/>
  <c r="BD193" i="3"/>
  <c r="BC193" i="3"/>
  <c r="BB193" i="3"/>
  <c r="BA193" i="3"/>
  <c r="G193" i="3"/>
  <c r="BE192" i="3"/>
  <c r="BD192" i="3"/>
  <c r="BC192" i="3"/>
  <c r="BA192" i="3"/>
  <c r="G192" i="3"/>
  <c r="BB192" i="3" s="1"/>
  <c r="BE191" i="3"/>
  <c r="BD191" i="3"/>
  <c r="BC191" i="3"/>
  <c r="BB191" i="3"/>
  <c r="BA191" i="3"/>
  <c r="G191" i="3"/>
  <c r="BE190" i="3"/>
  <c r="BD190" i="3"/>
  <c r="BC190" i="3"/>
  <c r="BA190" i="3"/>
  <c r="G190" i="3"/>
  <c r="BB190" i="3" s="1"/>
  <c r="BE189" i="3"/>
  <c r="BD189" i="3"/>
  <c r="BC189" i="3"/>
  <c r="BB189" i="3"/>
  <c r="BA189" i="3"/>
  <c r="G189" i="3"/>
  <c r="BE185" i="3"/>
  <c r="BD185" i="3"/>
  <c r="BC185" i="3"/>
  <c r="BA185" i="3"/>
  <c r="G185" i="3"/>
  <c r="BB185" i="3" s="1"/>
  <c r="BE183" i="3"/>
  <c r="BD183" i="3"/>
  <c r="BD194" i="3" s="1"/>
  <c r="H18" i="2" s="1"/>
  <c r="BC183" i="3"/>
  <c r="BB183" i="3"/>
  <c r="BA183" i="3"/>
  <c r="G183" i="3"/>
  <c r="G194" i="3" s="1"/>
  <c r="B18" i="2"/>
  <c r="A18" i="2"/>
  <c r="BE194" i="3"/>
  <c r="I18" i="2" s="1"/>
  <c r="BC194" i="3"/>
  <c r="G18" i="2" s="1"/>
  <c r="BA194" i="3"/>
  <c r="E18" i="2" s="1"/>
  <c r="C194" i="3"/>
  <c r="BE180" i="3"/>
  <c r="BD180" i="3"/>
  <c r="BC180" i="3"/>
  <c r="BB180" i="3"/>
  <c r="BA180" i="3"/>
  <c r="G180" i="3"/>
  <c r="BE179" i="3"/>
  <c r="BD179" i="3"/>
  <c r="BC179" i="3"/>
  <c r="BA179" i="3"/>
  <c r="G179" i="3"/>
  <c r="BB179" i="3" s="1"/>
  <c r="BE178" i="3"/>
  <c r="BD178" i="3"/>
  <c r="BD181" i="3" s="1"/>
  <c r="H17" i="2" s="1"/>
  <c r="BC178" i="3"/>
  <c r="BB178" i="3"/>
  <c r="BB181" i="3" s="1"/>
  <c r="F17" i="2" s="1"/>
  <c r="BA178" i="3"/>
  <c r="G178" i="3"/>
  <c r="G181" i="3" s="1"/>
  <c r="B17" i="2"/>
  <c r="A17" i="2"/>
  <c r="BE181" i="3"/>
  <c r="I17" i="2" s="1"/>
  <c r="BC181" i="3"/>
  <c r="G17" i="2" s="1"/>
  <c r="BA181" i="3"/>
  <c r="E17" i="2" s="1"/>
  <c r="C181" i="3"/>
  <c r="BE175" i="3"/>
  <c r="BD175" i="3"/>
  <c r="BD176" i="3" s="1"/>
  <c r="H16" i="2" s="1"/>
  <c r="BC175" i="3"/>
  <c r="BB175" i="3"/>
  <c r="BB176" i="3" s="1"/>
  <c r="F16" i="2" s="1"/>
  <c r="BA175" i="3"/>
  <c r="G175" i="3"/>
  <c r="G176" i="3" s="1"/>
  <c r="B16" i="2"/>
  <c r="A16" i="2"/>
  <c r="BE176" i="3"/>
  <c r="I16" i="2" s="1"/>
  <c r="BC176" i="3"/>
  <c r="G16" i="2" s="1"/>
  <c r="BA176" i="3"/>
  <c r="E16" i="2" s="1"/>
  <c r="C176" i="3"/>
  <c r="BE172" i="3"/>
  <c r="BD172" i="3"/>
  <c r="BC172" i="3"/>
  <c r="BB172" i="3"/>
  <c r="BA172" i="3"/>
  <c r="G172" i="3"/>
  <c r="BE170" i="3"/>
  <c r="BD170" i="3"/>
  <c r="BC170" i="3"/>
  <c r="BA170" i="3"/>
  <c r="G170" i="3"/>
  <c r="BB170" i="3" s="1"/>
  <c r="BE169" i="3"/>
  <c r="BD169" i="3"/>
  <c r="BC169" i="3"/>
  <c r="BB169" i="3"/>
  <c r="BA169" i="3"/>
  <c r="G169" i="3"/>
  <c r="BE168" i="3"/>
  <c r="BD168" i="3"/>
  <c r="BC168" i="3"/>
  <c r="BA168" i="3"/>
  <c r="G168" i="3"/>
  <c r="BB168" i="3" s="1"/>
  <c r="BE166" i="3"/>
  <c r="BD166" i="3"/>
  <c r="BD173" i="3" s="1"/>
  <c r="H15" i="2" s="1"/>
  <c r="BC166" i="3"/>
  <c r="BB166" i="3"/>
  <c r="BB173" i="3" s="1"/>
  <c r="F15" i="2" s="1"/>
  <c r="BA166" i="3"/>
  <c r="G166" i="3"/>
  <c r="G173" i="3" s="1"/>
  <c r="B15" i="2"/>
  <c r="A15" i="2"/>
  <c r="BE173" i="3"/>
  <c r="I15" i="2" s="1"/>
  <c r="BC173" i="3"/>
  <c r="G15" i="2" s="1"/>
  <c r="BA173" i="3"/>
  <c r="E15" i="2" s="1"/>
  <c r="C173" i="3"/>
  <c r="BE163" i="3"/>
  <c r="BD163" i="3"/>
  <c r="BD164" i="3" s="1"/>
  <c r="H14" i="2" s="1"/>
  <c r="BC163" i="3"/>
  <c r="BB163" i="3"/>
  <c r="BB164" i="3" s="1"/>
  <c r="F14" i="2" s="1"/>
  <c r="G163" i="3"/>
  <c r="G164" i="3" s="1"/>
  <c r="B14" i="2"/>
  <c r="A14" i="2"/>
  <c r="BE164" i="3"/>
  <c r="I14" i="2" s="1"/>
  <c r="BC164" i="3"/>
  <c r="G14" i="2" s="1"/>
  <c r="C164" i="3"/>
  <c r="BE160" i="3"/>
  <c r="BD160" i="3"/>
  <c r="BC160" i="3"/>
  <c r="BB160" i="3"/>
  <c r="G160" i="3"/>
  <c r="BA160" i="3" s="1"/>
  <c r="BE154" i="3"/>
  <c r="BD154" i="3"/>
  <c r="BC154" i="3"/>
  <c r="BB154" i="3"/>
  <c r="G154" i="3"/>
  <c r="BA154" i="3" s="1"/>
  <c r="BE150" i="3"/>
  <c r="BD150" i="3"/>
  <c r="BD161" i="3" s="1"/>
  <c r="H13" i="2" s="1"/>
  <c r="BC150" i="3"/>
  <c r="BB150" i="3"/>
  <c r="BB161" i="3" s="1"/>
  <c r="F13" i="2" s="1"/>
  <c r="G150" i="3"/>
  <c r="G161" i="3" s="1"/>
  <c r="B13" i="2"/>
  <c r="A13" i="2"/>
  <c r="BE161" i="3"/>
  <c r="I13" i="2" s="1"/>
  <c r="BC161" i="3"/>
  <c r="G13" i="2" s="1"/>
  <c r="C161" i="3"/>
  <c r="BE147" i="3"/>
  <c r="BD147" i="3"/>
  <c r="BC147" i="3"/>
  <c r="BB147" i="3"/>
  <c r="G147" i="3"/>
  <c r="BA147" i="3" s="1"/>
  <c r="BE146" i="3"/>
  <c r="BD146" i="3"/>
  <c r="BC146" i="3"/>
  <c r="BB146" i="3"/>
  <c r="G146" i="3"/>
  <c r="BA146" i="3" s="1"/>
  <c r="BE145" i="3"/>
  <c r="BD145" i="3"/>
  <c r="BC145" i="3"/>
  <c r="BB145" i="3"/>
  <c r="G145" i="3"/>
  <c r="BA145" i="3" s="1"/>
  <c r="BE144" i="3"/>
  <c r="BD144" i="3"/>
  <c r="BC144" i="3"/>
  <c r="BB144" i="3"/>
  <c r="G144" i="3"/>
  <c r="BA144" i="3" s="1"/>
  <c r="BE143" i="3"/>
  <c r="BD143" i="3"/>
  <c r="BC143" i="3"/>
  <c r="BB143" i="3"/>
  <c r="G143" i="3"/>
  <c r="BA143" i="3" s="1"/>
  <c r="BE142" i="3"/>
  <c r="BD142" i="3"/>
  <c r="BC142" i="3"/>
  <c r="BB142" i="3"/>
  <c r="G142" i="3"/>
  <c r="BA142" i="3" s="1"/>
  <c r="BE141" i="3"/>
  <c r="BD141" i="3"/>
  <c r="BC141" i="3"/>
  <c r="BB141" i="3"/>
  <c r="G141" i="3"/>
  <c r="BA141" i="3" s="1"/>
  <c r="BE140" i="3"/>
  <c r="BD140" i="3"/>
  <c r="BC140" i="3"/>
  <c r="BB140" i="3"/>
  <c r="G140" i="3"/>
  <c r="BA140" i="3" s="1"/>
  <c r="BE139" i="3"/>
  <c r="BD139" i="3"/>
  <c r="BC139" i="3"/>
  <c r="BB139" i="3"/>
  <c r="BA139" i="3"/>
  <c r="G139" i="3"/>
  <c r="BE137" i="3"/>
  <c r="BD137" i="3"/>
  <c r="BC137" i="3"/>
  <c r="BB137" i="3"/>
  <c r="G137" i="3"/>
  <c r="BA137" i="3" s="1"/>
  <c r="BE135" i="3"/>
  <c r="BD135" i="3"/>
  <c r="BC135" i="3"/>
  <c r="BB135" i="3"/>
  <c r="BA135" i="3"/>
  <c r="G135" i="3"/>
  <c r="BE128" i="3"/>
  <c r="BD128" i="3"/>
  <c r="BC128" i="3"/>
  <c r="BB128" i="3"/>
  <c r="G128" i="3"/>
  <c r="BA128" i="3" s="1"/>
  <c r="BE127" i="3"/>
  <c r="BD127" i="3"/>
  <c r="BC127" i="3"/>
  <c r="BB127" i="3"/>
  <c r="BA127" i="3"/>
  <c r="G127" i="3"/>
  <c r="BE124" i="3"/>
  <c r="BD124" i="3"/>
  <c r="BD148" i="3" s="1"/>
  <c r="H12" i="2" s="1"/>
  <c r="BC124" i="3"/>
  <c r="BB124" i="3"/>
  <c r="BB148" i="3" s="1"/>
  <c r="F12" i="2" s="1"/>
  <c r="G124" i="3"/>
  <c r="BA124" i="3" s="1"/>
  <c r="B12" i="2"/>
  <c r="A12" i="2"/>
  <c r="BE148" i="3"/>
  <c r="I12" i="2" s="1"/>
  <c r="BC148" i="3"/>
  <c r="G12" i="2" s="1"/>
  <c r="C148" i="3"/>
  <c r="BE120" i="3"/>
  <c r="BD120" i="3"/>
  <c r="BC120" i="3"/>
  <c r="BB120" i="3"/>
  <c r="G120" i="3"/>
  <c r="BA120" i="3" s="1"/>
  <c r="BE119" i="3"/>
  <c r="BD119" i="3"/>
  <c r="BC119" i="3"/>
  <c r="BB119" i="3"/>
  <c r="G119" i="3"/>
  <c r="BA119" i="3" s="1"/>
  <c r="BE117" i="3"/>
  <c r="BD117" i="3"/>
  <c r="BC117" i="3"/>
  <c r="BB117" i="3"/>
  <c r="G117" i="3"/>
  <c r="BA117" i="3" s="1"/>
  <c r="BE116" i="3"/>
  <c r="BD116" i="3"/>
  <c r="BC116" i="3"/>
  <c r="BB116" i="3"/>
  <c r="G116" i="3"/>
  <c r="BA116" i="3" s="1"/>
  <c r="BE115" i="3"/>
  <c r="BD115" i="3"/>
  <c r="BD122" i="3" s="1"/>
  <c r="H11" i="2" s="1"/>
  <c r="BC115" i="3"/>
  <c r="BB115" i="3"/>
  <c r="BB122" i="3" s="1"/>
  <c r="F11" i="2" s="1"/>
  <c r="G115" i="3"/>
  <c r="BA115" i="3" s="1"/>
  <c r="B11" i="2"/>
  <c r="A11" i="2"/>
  <c r="BE122" i="3"/>
  <c r="I11" i="2" s="1"/>
  <c r="BC122" i="3"/>
  <c r="G11" i="2" s="1"/>
  <c r="C122" i="3"/>
  <c r="BE111" i="3"/>
  <c r="BD111" i="3"/>
  <c r="BC111" i="3"/>
  <c r="BB111" i="3"/>
  <c r="G111" i="3"/>
  <c r="BA111" i="3" s="1"/>
  <c r="BE109" i="3"/>
  <c r="BD109" i="3"/>
  <c r="BC109" i="3"/>
  <c r="BB109" i="3"/>
  <c r="G109" i="3"/>
  <c r="BA109" i="3" s="1"/>
  <c r="BE107" i="3"/>
  <c r="BD107" i="3"/>
  <c r="BC107" i="3"/>
  <c r="BB107" i="3"/>
  <c r="G107" i="3"/>
  <c r="BA107" i="3" s="1"/>
  <c r="BE103" i="3"/>
  <c r="BD103" i="3"/>
  <c r="BC103" i="3"/>
  <c r="BB103" i="3"/>
  <c r="G103" i="3"/>
  <c r="BA103" i="3" s="1"/>
  <c r="BE101" i="3"/>
  <c r="BD101" i="3"/>
  <c r="BC101" i="3"/>
  <c r="BB101" i="3"/>
  <c r="G101" i="3"/>
  <c r="BA101" i="3" s="1"/>
  <c r="BE99" i="3"/>
  <c r="BD99" i="3"/>
  <c r="BC99" i="3"/>
  <c r="BB99" i="3"/>
  <c r="G99" i="3"/>
  <c r="BA99" i="3" s="1"/>
  <c r="BE97" i="3"/>
  <c r="BD97" i="3"/>
  <c r="BC97" i="3"/>
  <c r="BB97" i="3"/>
  <c r="G97" i="3"/>
  <c r="BA97" i="3" s="1"/>
  <c r="BE96" i="3"/>
  <c r="BD96" i="3"/>
  <c r="BC96" i="3"/>
  <c r="BB96" i="3"/>
  <c r="G96" i="3"/>
  <c r="BA96" i="3" s="1"/>
  <c r="BE94" i="3"/>
  <c r="BD94" i="3"/>
  <c r="BC94" i="3"/>
  <c r="BB94" i="3"/>
  <c r="G94" i="3"/>
  <c r="BA94" i="3" s="1"/>
  <c r="BE91" i="3"/>
  <c r="BD91" i="3"/>
  <c r="BC91" i="3"/>
  <c r="BB91" i="3"/>
  <c r="G91" i="3"/>
  <c r="BA91" i="3" s="1"/>
  <c r="BE89" i="3"/>
  <c r="BD89" i="3"/>
  <c r="BC89" i="3"/>
  <c r="BB89" i="3"/>
  <c r="G89" i="3"/>
  <c r="BA89" i="3" s="1"/>
  <c r="BE87" i="3"/>
  <c r="BD87" i="3"/>
  <c r="BC87" i="3"/>
  <c r="BB87" i="3"/>
  <c r="G87" i="3"/>
  <c r="BA87" i="3" s="1"/>
  <c r="BE86" i="3"/>
  <c r="BD86" i="3"/>
  <c r="BC86" i="3"/>
  <c r="BB86" i="3"/>
  <c r="G86" i="3"/>
  <c r="BA86" i="3" s="1"/>
  <c r="BE80" i="3"/>
  <c r="BD80" i="3"/>
  <c r="BC80" i="3"/>
  <c r="BB80" i="3"/>
  <c r="G80" i="3"/>
  <c r="BA80" i="3" s="1"/>
  <c r="BE79" i="3"/>
  <c r="BD79" i="3"/>
  <c r="BC79" i="3"/>
  <c r="BB79" i="3"/>
  <c r="G79" i="3"/>
  <c r="BA79" i="3" s="1"/>
  <c r="BE77" i="3"/>
  <c r="BD77" i="3"/>
  <c r="BC77" i="3"/>
  <c r="BB77" i="3"/>
  <c r="G77" i="3"/>
  <c r="BA77" i="3" s="1"/>
  <c r="BE75" i="3"/>
  <c r="BD75" i="3"/>
  <c r="BD113" i="3" s="1"/>
  <c r="H10" i="2" s="1"/>
  <c r="BC75" i="3"/>
  <c r="BB75" i="3"/>
  <c r="BB113" i="3" s="1"/>
  <c r="F10" i="2" s="1"/>
  <c r="G75" i="3"/>
  <c r="BA75" i="3" s="1"/>
  <c r="B10" i="2"/>
  <c r="A10" i="2"/>
  <c r="BE113" i="3"/>
  <c r="I10" i="2" s="1"/>
  <c r="BC113" i="3"/>
  <c r="G10" i="2" s="1"/>
  <c r="C113" i="3"/>
  <c r="BE71" i="3"/>
  <c r="BD71" i="3"/>
  <c r="BC71" i="3"/>
  <c r="BB71" i="3"/>
  <c r="G71" i="3"/>
  <c r="BA71" i="3" s="1"/>
  <c r="BE70" i="3"/>
  <c r="BD70" i="3"/>
  <c r="BC70" i="3"/>
  <c r="BB70" i="3"/>
  <c r="G70" i="3"/>
  <c r="BA70" i="3" s="1"/>
  <c r="BE69" i="3"/>
  <c r="BD69" i="3"/>
  <c r="BC69" i="3"/>
  <c r="BB69" i="3"/>
  <c r="G69" i="3"/>
  <c r="BA69" i="3" s="1"/>
  <c r="BE66" i="3"/>
  <c r="BD66" i="3"/>
  <c r="BC66" i="3"/>
  <c r="BB66" i="3"/>
  <c r="G66" i="3"/>
  <c r="BA66" i="3" s="1"/>
  <c r="BE63" i="3"/>
  <c r="BD63" i="3"/>
  <c r="BC63" i="3"/>
  <c r="BB63" i="3"/>
  <c r="G63" i="3"/>
  <c r="BA63" i="3" s="1"/>
  <c r="BE62" i="3"/>
  <c r="BD62" i="3"/>
  <c r="BC62" i="3"/>
  <c r="BB62" i="3"/>
  <c r="G62" i="3"/>
  <c r="BA62" i="3" s="1"/>
  <c r="BE61" i="3"/>
  <c r="BD61" i="3"/>
  <c r="BC61" i="3"/>
  <c r="BB61" i="3"/>
  <c r="G61" i="3"/>
  <c r="BA61" i="3" s="1"/>
  <c r="BE59" i="3"/>
  <c r="BD59" i="3"/>
  <c r="BC59" i="3"/>
  <c r="BB59" i="3"/>
  <c r="G59" i="3"/>
  <c r="BA59" i="3" s="1"/>
  <c r="BE57" i="3"/>
  <c r="BD57" i="3"/>
  <c r="BD73" i="3" s="1"/>
  <c r="H9" i="2" s="1"/>
  <c r="BC57" i="3"/>
  <c r="BB57" i="3"/>
  <c r="BB73" i="3" s="1"/>
  <c r="F9" i="2" s="1"/>
  <c r="G57" i="3"/>
  <c r="BA57" i="3" s="1"/>
  <c r="B9" i="2"/>
  <c r="A9" i="2"/>
  <c r="BE73" i="3"/>
  <c r="I9" i="2" s="1"/>
  <c r="BC73" i="3"/>
  <c r="G9" i="2" s="1"/>
  <c r="C73" i="3"/>
  <c r="BE54" i="3"/>
  <c r="BD54" i="3"/>
  <c r="BC54" i="3"/>
  <c r="BB54" i="3"/>
  <c r="G54" i="3"/>
  <c r="BA54" i="3" s="1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50" i="3"/>
  <c r="BD50" i="3"/>
  <c r="BC50" i="3"/>
  <c r="BB50" i="3"/>
  <c r="G50" i="3"/>
  <c r="BA50" i="3" s="1"/>
  <c r="BE49" i="3"/>
  <c r="BD49" i="3"/>
  <c r="BC49" i="3"/>
  <c r="BB49" i="3"/>
  <c r="G49" i="3"/>
  <c r="BA49" i="3" s="1"/>
  <c r="BE48" i="3"/>
  <c r="BD48" i="3"/>
  <c r="BC48" i="3"/>
  <c r="BB48" i="3"/>
  <c r="G48" i="3"/>
  <c r="BA48" i="3" s="1"/>
  <c r="BE47" i="3"/>
  <c r="BD47" i="3"/>
  <c r="BC47" i="3"/>
  <c r="BB47" i="3"/>
  <c r="G47" i="3"/>
  <c r="BA47" i="3" s="1"/>
  <c r="BE45" i="3"/>
  <c r="BD45" i="3"/>
  <c r="BC45" i="3"/>
  <c r="BB45" i="3"/>
  <c r="G45" i="3"/>
  <c r="BA45" i="3" s="1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8" i="3"/>
  <c r="BD38" i="3"/>
  <c r="BD55" i="3" s="1"/>
  <c r="H8" i="2" s="1"/>
  <c r="BC38" i="3"/>
  <c r="BB38" i="3"/>
  <c r="BB55" i="3" s="1"/>
  <c r="F8" i="2" s="1"/>
  <c r="G38" i="3"/>
  <c r="G55" i="3" s="1"/>
  <c r="B8" i="2"/>
  <c r="A8" i="2"/>
  <c r="BE55" i="3"/>
  <c r="I8" i="2" s="1"/>
  <c r="BC55" i="3"/>
  <c r="G8" i="2" s="1"/>
  <c r="C55" i="3"/>
  <c r="BE34" i="3"/>
  <c r="BD34" i="3"/>
  <c r="BC34" i="3"/>
  <c r="BB34" i="3"/>
  <c r="G34" i="3"/>
  <c r="BA34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7" i="3"/>
  <c r="BD27" i="3"/>
  <c r="BC27" i="3"/>
  <c r="BB27" i="3"/>
  <c r="G27" i="3"/>
  <c r="BA27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7" i="3"/>
  <c r="BD17" i="3"/>
  <c r="BC17" i="3"/>
  <c r="BB17" i="3"/>
  <c r="G17" i="3"/>
  <c r="BA17" i="3" s="1"/>
  <c r="BE15" i="3"/>
  <c r="BD15" i="3"/>
  <c r="BC15" i="3"/>
  <c r="BB15" i="3"/>
  <c r="G15" i="3"/>
  <c r="BA15" i="3" s="1"/>
  <c r="BE11" i="3"/>
  <c r="BD11" i="3"/>
  <c r="BC11" i="3"/>
  <c r="BB11" i="3"/>
  <c r="G11" i="3"/>
  <c r="BA11" i="3" s="1"/>
  <c r="BE9" i="3"/>
  <c r="BD9" i="3"/>
  <c r="BC9" i="3"/>
  <c r="BB9" i="3"/>
  <c r="G9" i="3"/>
  <c r="BA9" i="3" s="1"/>
  <c r="BE8" i="3"/>
  <c r="BD8" i="3"/>
  <c r="BC8" i="3"/>
  <c r="BB8" i="3"/>
  <c r="G8" i="3"/>
  <c r="BA8" i="3" s="1"/>
  <c r="BA36" i="3" s="1"/>
  <c r="E7" i="2" s="1"/>
  <c r="B7" i="2"/>
  <c r="A7" i="2"/>
  <c r="BE36" i="3"/>
  <c r="I7" i="2" s="1"/>
  <c r="I20" i="2" s="1"/>
  <c r="BD36" i="3"/>
  <c r="H7" i="2" s="1"/>
  <c r="H20" i="2" s="1"/>
  <c r="C17" i="1" s="1"/>
  <c r="BC36" i="3"/>
  <c r="G7" i="2" s="1"/>
  <c r="G20" i="2" s="1"/>
  <c r="C18" i="1" s="1"/>
  <c r="BB36" i="3"/>
  <c r="F7" i="2" s="1"/>
  <c r="G36" i="3"/>
  <c r="C36" i="3"/>
  <c r="E4" i="3"/>
  <c r="C4" i="3"/>
  <c r="F3" i="3"/>
  <c r="C3" i="3"/>
  <c r="C2" i="2"/>
  <c r="C1" i="2"/>
  <c r="C33" i="1"/>
  <c r="F33" i="1" s="1"/>
  <c r="C31" i="1"/>
  <c r="C21" i="1"/>
  <c r="C9" i="1"/>
  <c r="G7" i="1"/>
  <c r="D2" i="1"/>
  <c r="C2" i="1"/>
  <c r="BA113" i="3" l="1"/>
  <c r="E10" i="2" s="1"/>
  <c r="BA148" i="3"/>
  <c r="E12" i="2" s="1"/>
  <c r="BB194" i="3"/>
  <c r="F18" i="2" s="1"/>
  <c r="F20" i="2" s="1"/>
  <c r="C16" i="1" s="1"/>
  <c r="BA73" i="3"/>
  <c r="E9" i="2" s="1"/>
  <c r="BA122" i="3"/>
  <c r="E11" i="2" s="1"/>
  <c r="BA38" i="3"/>
  <c r="BA55" i="3" s="1"/>
  <c r="E8" i="2" s="1"/>
  <c r="E20" i="2" s="1"/>
  <c r="G73" i="3"/>
  <c r="G113" i="3"/>
  <c r="G122" i="3"/>
  <c r="G148" i="3"/>
  <c r="BA150" i="3"/>
  <c r="BA161" i="3" s="1"/>
  <c r="E13" i="2" s="1"/>
  <c r="BA163" i="3"/>
  <c r="BA164" i="3" s="1"/>
  <c r="E14" i="2" s="1"/>
  <c r="G28" i="2" l="1"/>
  <c r="I28" i="2" s="1"/>
  <c r="G18" i="1" s="1"/>
  <c r="G27" i="2"/>
  <c r="I27" i="2" s="1"/>
  <c r="G17" i="1" s="1"/>
  <c r="G26" i="2"/>
  <c r="I26" i="2" s="1"/>
  <c r="G16" i="1" s="1"/>
  <c r="G25" i="2"/>
  <c r="I25" i="2" s="1"/>
  <c r="C15" i="1"/>
  <c r="C19" i="1" s="1"/>
  <c r="C22" i="1" s="1"/>
  <c r="H29" i="2" l="1"/>
  <c r="G23" i="1" s="1"/>
  <c r="G22" i="1" s="1"/>
  <c r="G15" i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<sst xmlns="http://schemas.openxmlformats.org/spreadsheetml/2006/main" count="583" uniqueCount="363">
  <si>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</si>
  <si>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</si>
  <si>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</si>
  <si>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</si>
  <si>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</si>
  <si>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</si>
  <si>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</si>
  <si>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</si>
  <si>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</si>
  <si>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</si>
  <si>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</si>
  <si>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</si>
  <si>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</si>
  <si>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</si>
  <si>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</si>
  <si>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</si>
  <si>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</si>
  <si>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</si>
  <si>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</si>
  <si>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</si>
  <si>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</si>
  <si>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</si>
  <si>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</si>
  <si>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</si>
  <si>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</si>
  <si>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</si>
  <si>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</si>
  <si>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</si>
  <si>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</si>
  <si>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</si>
  <si>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</si>
  <si>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</si>
  <si>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</si>
  <si>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</si>
  <si>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</si>
  <si>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</si>
  <si>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</si>
  <si>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</si>
  <si>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</si>
  <si>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</si>
  <si>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</si>
  <si>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</si>
  <si>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</si>
  <si>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</si>
  <si>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</si>
  <si>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</si>
  <si>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</si>
  <si>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</si>
  <si>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</si>
  <si>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</si>
  <si>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</si>
  <si>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</si>
  <si>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</si>
  <si>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</si>
  <si>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</si>
  <si>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</si>
  <si>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</si>
  <si>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</si>
  <si>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</si>
  <si>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</si>
  <si>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</si>
  <si>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</si>
  <si>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</si>
  <si>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</si>
  <si>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</si>
  <si>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</si>
  <si>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</si>
  <si>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</si>
  <si>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</si>
  <si>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</si>
  <si>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</si>
  <si>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</si>
  <si>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</si>
  <si>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</si>
  <si>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</si>
  <si>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</si>
  <si>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</si>
  <si>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</si>
  <si>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</si>
  <si>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1060</t>
  </si>
  <si>
    <t>ÚPRAVA NÁMĚSTÍ NA SÍDLIŠTI ZA NÁDRAŽÍM, Č.KRUMLOV</t>
  </si>
  <si>
    <t>01</t>
  </si>
  <si>
    <t>Úprava náměstí</t>
  </si>
  <si>
    <t>822</t>
  </si>
  <si>
    <t>111201101R00</t>
  </si>
  <si>
    <t xml:space="preserve">Odstranění křovin i s kořeny na ploše do 1000 m2 </t>
  </si>
  <si>
    <t>m2</t>
  </si>
  <si>
    <t>120001101R00</t>
  </si>
  <si>
    <t xml:space="preserve">Příplatek za ztížení vykopávky v blízkosti vedení </t>
  </si>
  <si>
    <t>m3</t>
  </si>
  <si>
    <t>22,6849+11,52</t>
  </si>
  <si>
    <t>120901121R00</t>
  </si>
  <si>
    <t xml:space="preserve">Bourání konstrukcí z prostého betonu v odkopávkách </t>
  </si>
  <si>
    <t>socha:0,90*2,0*2,0</t>
  </si>
  <si>
    <t>zídky:0,40*0,50*(4,80+6,0)*2</t>
  </si>
  <si>
    <t>0,15*4,80*6,20</t>
  </si>
  <si>
    <t>121101101R00</t>
  </si>
  <si>
    <t xml:space="preserve">Sejmutí ornice s přemístěním do 50 m </t>
  </si>
  <si>
    <t>62,78*0,25</t>
  </si>
  <si>
    <t>131201111R00</t>
  </si>
  <si>
    <t xml:space="preserve">Hloubení nezapaž. jam hor.3 do 100 m3, STROJNĚ </t>
  </si>
  <si>
    <t>podium:0,90*(6,62+0,40)*(2,37+0,40)</t>
  </si>
  <si>
    <t>socha:0,90*(2,0+0,40)*(2,0+0,40)</t>
  </si>
  <si>
    <t>133201101R00</t>
  </si>
  <si>
    <t>Hloubení šachet v hor.3 do 100 m3 vánoční strom</t>
  </si>
  <si>
    <t>2,0*2,40*2,40</t>
  </si>
  <si>
    <t>162701105R00</t>
  </si>
  <si>
    <t xml:space="preserve">Vodorovné přemístění výkopku z hor.1-4 do 10000 m </t>
  </si>
  <si>
    <t>22,6849+11,52-5,4756</t>
  </si>
  <si>
    <t>162701155R00</t>
  </si>
  <si>
    <t xml:space="preserve">Vodorovné přemístění výkopku z hor.5-7 do 10000 m </t>
  </si>
  <si>
    <t>171201201R00</t>
  </si>
  <si>
    <t xml:space="preserve">Uložení sypaniny na skl.-sypanina na výšku přes 2m </t>
  </si>
  <si>
    <t>28,7293+12,3840</t>
  </si>
  <si>
    <t>171209992T00</t>
  </si>
  <si>
    <t xml:space="preserve">Poplatek za ulozeni  na skládku beton </t>
  </si>
  <si>
    <t>t</t>
  </si>
  <si>
    <t>12,3840*2,4</t>
  </si>
  <si>
    <t>171209999T00</t>
  </si>
  <si>
    <t xml:space="preserve">Poplatek za ulozeni zeminy na skládku </t>
  </si>
  <si>
    <t>174101101R00</t>
  </si>
  <si>
    <t xml:space="preserve">Zásyp jam, rýh, šachet se zhutněním kolem obj. </t>
  </si>
  <si>
    <t>socha:0,20*0,90*2,40*4</t>
  </si>
  <si>
    <t>podium:0,20*0,90*(2,30*2+6,62)</t>
  </si>
  <si>
    <t>ván.strom:0,20*0,90*2,40*4</t>
  </si>
  <si>
    <t>215901101R00</t>
  </si>
  <si>
    <t xml:space="preserve">Zhutnění podloží z hornin nesoudržných do 92% PS </t>
  </si>
  <si>
    <t>190,88+462,92+26,22+2,40*6,65</t>
  </si>
  <si>
    <t>12</t>
  </si>
  <si>
    <t>Sadové úpravy a ter. úpravy</t>
  </si>
  <si>
    <t>174101102R00</t>
  </si>
  <si>
    <t xml:space="preserve">Zásyp ruční zeminou pro popínavé rostliny, vč. </t>
  </si>
  <si>
    <t>0,40*1,45*4,72</t>
  </si>
  <si>
    <t>183101315R00</t>
  </si>
  <si>
    <t xml:space="preserve">Hloub. jamek s výměnou 100% půdy do 0,4 m3 sv.1:5 </t>
  </si>
  <si>
    <t>kus</t>
  </si>
  <si>
    <t>184102116R00</t>
  </si>
  <si>
    <t xml:space="preserve">Výsadba dřevin s balem D do 80 cm, v rovině </t>
  </si>
  <si>
    <t>184102211R00</t>
  </si>
  <si>
    <t>Výsadba keře bez balu výšky do 1 m, v rovině popínavých</t>
  </si>
  <si>
    <t>184202111R00</t>
  </si>
  <si>
    <t xml:space="preserve">Ukotvení dřeviny do 10 cm, dl. do 2 m </t>
  </si>
  <si>
    <t>184801121R00</t>
  </si>
  <si>
    <t xml:space="preserve">Ošetřování vysazených dřevin soliterních, v rovině </t>
  </si>
  <si>
    <t>184921093R00</t>
  </si>
  <si>
    <t xml:space="preserve">Mulčování rostlin tl. do 0,1 m rovina </t>
  </si>
  <si>
    <t>0,40*4,70+1,60*1,60*6</t>
  </si>
  <si>
    <t>185802114R00</t>
  </si>
  <si>
    <t xml:space="preserve">Hnojení umělým hnojivem k rostlinám v rovině </t>
  </si>
  <si>
    <t xml:space="preserve">Voda vč. zálivky </t>
  </si>
  <si>
    <t>011</t>
  </si>
  <si>
    <t xml:space="preserve">Hnojivo Osmocote (9 měsíců) </t>
  </si>
  <si>
    <t>kg</t>
  </si>
  <si>
    <t>02652079</t>
  </si>
  <si>
    <t>Akát s kulovitou korunou 18/20, vč. balu</t>
  </si>
  <si>
    <t>02652496</t>
  </si>
  <si>
    <t>Lonicera  henryi  v. 40-60 cm</t>
  </si>
  <si>
    <t>10391100</t>
  </si>
  <si>
    <t>Kůra mulčovací VL</t>
  </si>
  <si>
    <t>0,10*17,24*1,1</t>
  </si>
  <si>
    <t>251</t>
  </si>
  <si>
    <t>Hnojení umělým hnojivem k rostlinám v rovině</t>
  </si>
  <si>
    <t>27</t>
  </si>
  <si>
    <t>Základy</t>
  </si>
  <si>
    <t>274321611R00</t>
  </si>
  <si>
    <t>Železobeton základových pasů C 30/37 podium</t>
  </si>
  <si>
    <t>1,45*6,62*2,32</t>
  </si>
  <si>
    <t>274351215R00</t>
  </si>
  <si>
    <t xml:space="preserve">Bednění stěn základových pasů - zřízení </t>
  </si>
  <si>
    <t>1,45*(2,32*2+6,62*2)</t>
  </si>
  <si>
    <t>274351216R00</t>
  </si>
  <si>
    <t xml:space="preserve">Bednění stěn základových pasů - odstranění </t>
  </si>
  <si>
    <t>274361821R00</t>
  </si>
  <si>
    <t xml:space="preserve">Výztuž základ. pasů z betonářské oceli 10505 (R) </t>
  </si>
  <si>
    <t>275321611R00</t>
  </si>
  <si>
    <t>Železobeton základových patek C 30/37 XC2,XD2,XF2,XA1</t>
  </si>
  <si>
    <t>ván.strom:2,0*2,0*2,0</t>
  </si>
  <si>
    <t>socha:0,75*2,40*2,40</t>
  </si>
  <si>
    <t>275351215R00</t>
  </si>
  <si>
    <t xml:space="preserve">Bednění stěn základových patek - zřízení </t>
  </si>
  <si>
    <t>ván. strom:2,0*2,0*4</t>
  </si>
  <si>
    <t>socha:0,75*2,40*4</t>
  </si>
  <si>
    <t>275351216R00</t>
  </si>
  <si>
    <t xml:space="preserve">Bednění stěn základových patek - odstranění </t>
  </si>
  <si>
    <t>275353132R00</t>
  </si>
  <si>
    <t>Bednění kotev.otvorů patek do 0,10 m2, hl. 2,0 m ván. strom</t>
  </si>
  <si>
    <t>275361821R00</t>
  </si>
  <si>
    <t xml:space="preserve">Výztuž základ. patek z betonářské oceli 10 505 (R) </t>
  </si>
  <si>
    <t>0,9568+0,2025</t>
  </si>
  <si>
    <t>5</t>
  </si>
  <si>
    <t>Komunikace</t>
  </si>
  <si>
    <t>181101102R00</t>
  </si>
  <si>
    <t>Úprava pláně v zářezech v hor. 1-4, se zhutněním A,B,C,E,F</t>
  </si>
  <si>
    <t>679,82*2</t>
  </si>
  <si>
    <t>434191423R00</t>
  </si>
  <si>
    <t xml:space="preserve">Osazení stupňů kamenných na desku, pemrlovaných </t>
  </si>
  <si>
    <t>m</t>
  </si>
  <si>
    <t>6,62+2,02*4+6,02+5,42+1,24*2</t>
  </si>
  <si>
    <t>451577777R00</t>
  </si>
  <si>
    <t>Podklad pod dlažbu z kameniva těženého tl.4cm ozn.B</t>
  </si>
  <si>
    <t>564751111R00</t>
  </si>
  <si>
    <t xml:space="preserve">Podklad z kameniva drceného vel.0-63 mm,tl. 15 cm </t>
  </si>
  <si>
    <t>A:190,88</t>
  </si>
  <si>
    <t>B:462,72</t>
  </si>
  <si>
    <t>C:1,62</t>
  </si>
  <si>
    <t>E:17,43</t>
  </si>
  <si>
    <t>F:7,17</t>
  </si>
  <si>
    <t>567122111R00</t>
  </si>
  <si>
    <t>Podklad z kameniva zpev.cementem SC C8/10 tl.10 cm B</t>
  </si>
  <si>
    <t>567221110R00</t>
  </si>
  <si>
    <t xml:space="preserve">Podklad z   betonu MCB tloušťky 10 cm </t>
  </si>
  <si>
    <t>C,E,F:1,62+17,43+7,17</t>
  </si>
  <si>
    <t>581114113R00</t>
  </si>
  <si>
    <t>Kryt z betonu komunikací pro pěší tloušťky 10 cm dobetonování</t>
  </si>
  <si>
    <t>2,0*4,80*0,5+2,0*1,50*0,5</t>
  </si>
  <si>
    <t>591211111R00</t>
  </si>
  <si>
    <t xml:space="preserve">Kladení dlažby drobné kostky,lože z kamen.tl. 5 cm </t>
  </si>
  <si>
    <t>594511111R00</t>
  </si>
  <si>
    <t xml:space="preserve">Přídlažba  žulové kostky 10/10 do bet. lože </t>
  </si>
  <si>
    <t>0,20*35,70+0,80*(9,30+12,50)</t>
  </si>
  <si>
    <t>772502160R00</t>
  </si>
  <si>
    <t>Dlažba z kamene kladená v pásech š.40 cm,tl.6-7 cm ozn.B</t>
  </si>
  <si>
    <t>917461111R00</t>
  </si>
  <si>
    <t xml:space="preserve">Osaz. stoj. obrub. kam. s opěrou, lože z C 12/15 </t>
  </si>
  <si>
    <t>5,0*2+31,50+2,0*2</t>
  </si>
  <si>
    <t>918101111R00</t>
  </si>
  <si>
    <t xml:space="preserve">Lože pod obrubníky nebo obruby dlažeb z C 12/15 </t>
  </si>
  <si>
    <t>0,30*0,10*45,50</t>
  </si>
  <si>
    <t>58380010</t>
  </si>
  <si>
    <t>Kostka mramor. štípaná 4/6 cm  1t = 8 - 8,5 m2 ozn.A</t>
  </si>
  <si>
    <t>190,88*1,02/8</t>
  </si>
  <si>
    <t>58380129</t>
  </si>
  <si>
    <t>Kostka dlažební žula 90/110 štípaná Itř. 1t=4,0m2 ozn.C,E,F, přídlažba</t>
  </si>
  <si>
    <t>C,E,F:26,22*1,02/4,0</t>
  </si>
  <si>
    <t xml:space="preserve">přídlažba: </t>
  </si>
  <si>
    <t>10/10:24,58*1,02/4</t>
  </si>
  <si>
    <t>58380343</t>
  </si>
  <si>
    <t>Obrubník kamenný triskaný, žula 25/20</t>
  </si>
  <si>
    <t>45,50*1,01</t>
  </si>
  <si>
    <t>58381385</t>
  </si>
  <si>
    <t>Deska dlaž. ostařená  tl. 6 cm, žula</t>
  </si>
  <si>
    <t>462,72*1,04</t>
  </si>
  <si>
    <t>58388010</t>
  </si>
  <si>
    <t>Stupeň schod. plný150 x300x1000 rovná podstupnice</t>
  </si>
  <si>
    <t>28,62*1,01</t>
  </si>
  <si>
    <t>50</t>
  </si>
  <si>
    <t>Bourání zpev. ploch</t>
  </si>
  <si>
    <t>113107132R00</t>
  </si>
  <si>
    <t>Odstranění podkladu pl.200 m2, bet.prostý tl.30 cm dno fontány</t>
  </si>
  <si>
    <t>113107171U00</t>
  </si>
  <si>
    <t xml:space="preserve">Odstraň podklad -200m2 beton 15cm </t>
  </si>
  <si>
    <t>113107183U00</t>
  </si>
  <si>
    <t xml:space="preserve">Odstraň podklad -200m2 živice 15cm </t>
  </si>
  <si>
    <t>636,73-510,0</t>
  </si>
  <si>
    <t>113107221R00</t>
  </si>
  <si>
    <t xml:space="preserve">Odstranění podkladu nad 200 m2,kam.drcené tl.10 cm </t>
  </si>
  <si>
    <t>113201111R00</t>
  </si>
  <si>
    <t xml:space="preserve">Vytrhání obrubníků chodníkových a parkových </t>
  </si>
  <si>
    <t>12,60+9,40+14,80*4+6,50+35,0+5,50</t>
  </si>
  <si>
    <t>95</t>
  </si>
  <si>
    <t>Dokončující konstrukce a práce</t>
  </si>
  <si>
    <t>349121001R00</t>
  </si>
  <si>
    <t>Montáž    drobné architektury od 0,2 do 1,5 t prvky stávající</t>
  </si>
  <si>
    <t>ozn.10:1</t>
  </si>
  <si>
    <t>ozn.15:1</t>
  </si>
  <si>
    <t>381181001R00</t>
  </si>
  <si>
    <t>Montáž žulového podstavce, ozn.5 a sochy 1+1</t>
  </si>
  <si>
    <t>914001111R00</t>
  </si>
  <si>
    <t xml:space="preserve">Osazení sloupků  vč. beton. základu </t>
  </si>
  <si>
    <t>ozn.4:2</t>
  </si>
  <si>
    <t>ozn.6:13*2</t>
  </si>
  <si>
    <t>ozn.7:7</t>
  </si>
  <si>
    <t>ozn.12:1</t>
  </si>
  <si>
    <t>ozn.13:2*2</t>
  </si>
  <si>
    <t>ozn.14:1</t>
  </si>
  <si>
    <t>931971111R00</t>
  </si>
  <si>
    <t>Vložky do dilatačních spár, lepenka jednoduchá podium</t>
  </si>
  <si>
    <t>1,0*1,45*2</t>
  </si>
  <si>
    <t>936124112R00</t>
  </si>
  <si>
    <t>Zřízení lavice stabilní se zabetonováním noh ozn.3a,b,c</t>
  </si>
  <si>
    <t>ozn.3a,b,c:(4+3+7)*2</t>
  </si>
  <si>
    <t>953942421R00</t>
  </si>
  <si>
    <t>Osazení ocelového rámu velikosti do 160/160 ozn.2</t>
  </si>
  <si>
    <t>553</t>
  </si>
  <si>
    <t>Ozn.2 Ochranná mříž ke stromům + ochr. konstrukce popis dle tabulky</t>
  </si>
  <si>
    <t>5531</t>
  </si>
  <si>
    <t xml:space="preserve">Ozn.3a Lavička LLP205, popis dle tabulky </t>
  </si>
  <si>
    <t>5532</t>
  </si>
  <si>
    <t xml:space="preserve">Ozn.3b Lavička LLP255 s opěradlem, popis dle tabul </t>
  </si>
  <si>
    <t>5533</t>
  </si>
  <si>
    <t xml:space="preserve">Ozn.3c Lavička LLP s opěradlem, popis dle tabulky </t>
  </si>
  <si>
    <t>5534</t>
  </si>
  <si>
    <t xml:space="preserve">Ozn.4 Venkovní koš ARTIS, popis dle tabulky </t>
  </si>
  <si>
    <t>5535</t>
  </si>
  <si>
    <t xml:space="preserve">Ozn.6 Kolostav, popis dle tabulky </t>
  </si>
  <si>
    <t>5536</t>
  </si>
  <si>
    <t xml:space="preserve">Ozn.7 Zahrazovací sloupek ocelový, popis dle tabul </t>
  </si>
  <si>
    <t>58395008.A</t>
  </si>
  <si>
    <t>Žulový podstavec 200/20/85, popis dle tabulky ozn.5</t>
  </si>
  <si>
    <t>96</t>
  </si>
  <si>
    <t>Bourání konstrukcí</t>
  </si>
  <si>
    <t>962042321R00</t>
  </si>
  <si>
    <t xml:space="preserve">Bourání zdiva nadzákladového z betonu prostého </t>
  </si>
  <si>
    <t>fontána:0,50*2,0*2,0</t>
  </si>
  <si>
    <t>zídky:0,30*0,60*(4,80+6,0)*2</t>
  </si>
  <si>
    <t>socha:0,60*2,0*2,0</t>
  </si>
  <si>
    <t xml:space="preserve">Demontáž. drobné architektury od 0,2 do 1,5 t </t>
  </si>
  <si>
    <t>ozn.13:2</t>
  </si>
  <si>
    <t xml:space="preserve">Demontáž sochy </t>
  </si>
  <si>
    <t>99</t>
  </si>
  <si>
    <t>Staveništní přesun hmot</t>
  </si>
  <si>
    <t>998223011R00</t>
  </si>
  <si>
    <t xml:space="preserve">Přesun hmot, pozemní komunikace, kryt dlážděný </t>
  </si>
  <si>
    <t>711</t>
  </si>
  <si>
    <t>Izolace proti vodě</t>
  </si>
  <si>
    <t>711112001RZ1</t>
  </si>
  <si>
    <t>Izolace proti vlhkosti svis. nátěr ALP, za studena 1x nátěr - včetně dodávky asfaltového laku</t>
  </si>
  <si>
    <t>1,45*6,62</t>
  </si>
  <si>
    <t>711142559R00</t>
  </si>
  <si>
    <t xml:space="preserve">Izolace proti vlhkosti svislá pásy přitavením </t>
  </si>
  <si>
    <t>711823121RT2</t>
  </si>
  <si>
    <t>Montáž nopové fólie svisle včetně dodávky fólie PLATON</t>
  </si>
  <si>
    <t>62832134</t>
  </si>
  <si>
    <t>Pás asfaltovaný BITUMEN</t>
  </si>
  <si>
    <t>9,599*1,2</t>
  </si>
  <si>
    <t>998711201R00</t>
  </si>
  <si>
    <t xml:space="preserve">Přesun hmot pro izolace proti vodě, výšky do 6 m </t>
  </si>
  <si>
    <t>722</t>
  </si>
  <si>
    <t>Vodovod</t>
  </si>
  <si>
    <t xml:space="preserve">Kanalizace a vodovod, viz. samostatný rozpočet </t>
  </si>
  <si>
    <t>kpl</t>
  </si>
  <si>
    <t>725</t>
  </si>
  <si>
    <t>Zařizovací předměty</t>
  </si>
  <si>
    <t>725831312U00</t>
  </si>
  <si>
    <t xml:space="preserve">Montáž pítka </t>
  </si>
  <si>
    <t>soubor</t>
  </si>
  <si>
    <t xml:space="preserve">Pítko na pitnou vodu - HB prameník s mřížkou </t>
  </si>
  <si>
    <t>998725201R00</t>
  </si>
  <si>
    <t xml:space="preserve">Přesun hmot pro zařizovací předměty, výšky do 6 m </t>
  </si>
  <si>
    <t>767</t>
  </si>
  <si>
    <t>Konstrukce zámečnické</t>
  </si>
  <si>
    <t>767122112R00</t>
  </si>
  <si>
    <t xml:space="preserve">Montáž stěn s výplní drátěnou sítí, svařovaných </t>
  </si>
  <si>
    <t>4,62*3,0</t>
  </si>
  <si>
    <t>767995105R00</t>
  </si>
  <si>
    <t xml:space="preserve">Výroba a montáž kov. atypických konstr. do 100 kg </t>
  </si>
  <si>
    <t>sloup treláže:66,0*3</t>
  </si>
  <si>
    <t>ván.strom:153,0</t>
  </si>
  <si>
    <t>poklop:34,0</t>
  </si>
  <si>
    <t xml:space="preserve">Stěna  - ocel. žár. zink. , výplň nerez pletivo </t>
  </si>
  <si>
    <t xml:space="preserve">Sloupy treláže (66,0kg) </t>
  </si>
  <si>
    <t xml:space="preserve">OK pro osazení ván. stromu (153,0kg) </t>
  </si>
  <si>
    <t xml:space="preserve">Ozn.Z3 Poklop nerez (34,0kg) </t>
  </si>
  <si>
    <t>998767201R00</t>
  </si>
  <si>
    <t xml:space="preserve">Přesun hmot pro zámečnické konstr., výšky do 6 m </t>
  </si>
  <si>
    <t>M21</t>
  </si>
  <si>
    <t>Elektromontáže</t>
  </si>
  <si>
    <t>D+M</t>
  </si>
  <si>
    <t xml:space="preserve">Elektroinstalace , viz. samostatný rozpočet </t>
  </si>
  <si>
    <t>Ztížené výrobní podmínky</t>
  </si>
  <si>
    <t>Zařízení staveniště</t>
  </si>
  <si>
    <t>Provoz investora</t>
  </si>
  <si>
    <t>Kompletační činnost (IČD)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</si>
</sst>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77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</v>
      </c>
      <c r="D2" s="5" t="str">
        <f>Rekapitulace!G2</f>
        <v>Úprava náměstí</v>
      </c>
      <c r="E2" s="6"/>
      <c r="F2" s="7" t="s">
        <v>1</v>
      </c>
      <c r="G2" s="8" t="s">
        <v>83</v>
      </c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81</v>
      </c>
      <c r="B5" s="18"/>
      <c r="C5" s="19" t="s">
        <v>82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79</v>
      </c>
      <c r="B7" s="25"/>
      <c r="C7" s="26" t="s">
        <v>80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181060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 t="str">
        <f>Rekapitulace!A25</f>
        <v>Ztížené výrobní podmínky</v>
      </c>
      <c r="E15" s="61"/>
      <c r="F15" s="62"/>
      <c r="G15" s="59">
        <f>Rekapitulace!I25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 t="str">
        <f>Rekapitulace!A26</f>
        <v>Zařízení staveniště</v>
      </c>
      <c r="E16" s="63"/>
      <c r="F16" s="64"/>
      <c r="G16" s="59">
        <f>Rekapitulace!I26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 t="str">
        <f>Rekapitulace!A27</f>
        <v>Provoz investora</v>
      </c>
      <c r="E17" s="63"/>
      <c r="F17" s="64"/>
      <c r="G17" s="59">
        <f>Rekapitulace!I27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 t="str">
        <f>Rekapitulace!A28</f>
        <v>Kompletační činnost (IČD)</v>
      </c>
      <c r="E18" s="63"/>
      <c r="F18" s="64"/>
      <c r="G18" s="59">
        <f>Rekapitulace!I28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/>
      <c r="E19" s="63"/>
      <c r="F19" s="64"/>
      <c r="G19" s="59"/>
    </row>
    <row r="20" spans="1:7" ht="15.95" customHeight="1" x14ac:dyDescent="0.2">
      <c r="A20" s="67"/>
      <c r="B20" s="58"/>
      <c r="C20" s="59"/>
      <c r="D20" s="9"/>
      <c r="E20" s="63"/>
      <c r="F20" s="64"/>
      <c r="G20" s="59"/>
    </row>
    <row r="21" spans="1:7" ht="15.95" customHeight="1" x14ac:dyDescent="0.2">
      <c r="A21" s="67" t="s">
        <v>30</v>
      </c>
      <c r="B21" s="58"/>
      <c r="C21" s="59">
        <f>HZS</f>
        <v>0</v>
      </c>
      <c r="D21" s="9"/>
      <c r="E21" s="63"/>
      <c r="F21" s="64"/>
      <c r="G21" s="59"/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0"/>
  <sheetViews>
    <sheetView workbookViewId="0">
      <selection activeCell="H29" sqref="H29:I2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48</v>
      </c>
      <c r="B1" s="109"/>
      <c r="C1" s="110" t="str">
        <f>CONCATENATE(cislostavby," ",nazevstavby)</f>
        <v>1060 ÚPRAVA NÁMĚSTÍ NA SÍDLIŠTI ZA NÁDRAŽÍM, Č.KRUMLOV</v>
      </c>
      <c r="D1" s="111"/>
      <c r="E1" s="112"/>
      <c r="F1" s="111"/>
      <c r="G1" s="113" t="s">
        <v>49</v>
      </c>
      <c r="H1" s="114" t="s">
        <v>73</v>
      </c>
      <c r="I1" s="115"/>
    </row>
    <row r="2" spans="1:9" ht="13.5" thickBot="1" x14ac:dyDescent="0.25">
      <c r="A2" s="116" t="s">
        <v>50</v>
      </c>
      <c r="B2" s="117"/>
      <c r="C2" s="118" t="str">
        <f>CONCATENATE(cisloobjektu," ",nazevobjektu)</f>
        <v>01 Úprava náměstí</v>
      </c>
      <c r="D2" s="119"/>
      <c r="E2" s="120"/>
      <c r="F2" s="119"/>
      <c r="G2" s="121" t="s">
        <v>82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">
      <c r="A7" s="227" t="str">
        <f>Položky!B7</f>
        <v>1</v>
      </c>
      <c r="B7" s="133" t="str">
        <f>Položky!C7</f>
        <v>Zemní práce</v>
      </c>
      <c r="C7" s="69"/>
      <c r="D7" s="134"/>
      <c r="E7" s="228">
        <f>Položky!BA36</f>
        <v>0</v>
      </c>
      <c r="F7" s="229">
        <f>Položky!BB36</f>
        <v>0</v>
      </c>
      <c r="G7" s="229">
        <f>Položky!BC36</f>
        <v>0</v>
      </c>
      <c r="H7" s="229">
        <f>Položky!BD36</f>
        <v>0</v>
      </c>
      <c r="I7" s="230">
        <f>Položky!BE36</f>
        <v>0</v>
      </c>
    </row>
    <row r="8" spans="1:9" s="37" customFormat="1" x14ac:dyDescent="0.2">
      <c r="A8" s="227" t="str">
        <f>Položky!B37</f>
        <v>12</v>
      </c>
      <c r="B8" s="133" t="str">
        <f>Položky!C37</f>
        <v>Sadové úpravy a ter. úpravy</v>
      </c>
      <c r="C8" s="69"/>
      <c r="D8" s="134"/>
      <c r="E8" s="228">
        <f>Položky!BA55</f>
        <v>0</v>
      </c>
      <c r="F8" s="229">
        <f>Položky!BB55</f>
        <v>0</v>
      </c>
      <c r="G8" s="229">
        <f>Položky!BC55</f>
        <v>0</v>
      </c>
      <c r="H8" s="229">
        <f>Položky!BD55</f>
        <v>0</v>
      </c>
      <c r="I8" s="230">
        <f>Položky!BE55</f>
        <v>0</v>
      </c>
    </row>
    <row r="9" spans="1:9" s="37" customFormat="1" x14ac:dyDescent="0.2">
      <c r="A9" s="227" t="str">
        <f>Položky!B56</f>
        <v>27</v>
      </c>
      <c r="B9" s="133" t="str">
        <f>Položky!C56</f>
        <v>Základy</v>
      </c>
      <c r="C9" s="69"/>
      <c r="D9" s="134"/>
      <c r="E9" s="228">
        <f>Položky!BA73</f>
        <v>0</v>
      </c>
      <c r="F9" s="229">
        <f>Položky!BB73</f>
        <v>0</v>
      </c>
      <c r="G9" s="229">
        <f>Položky!BC73</f>
        <v>0</v>
      </c>
      <c r="H9" s="229">
        <f>Položky!BD73</f>
        <v>0</v>
      </c>
      <c r="I9" s="230">
        <f>Položky!BE73</f>
        <v>0</v>
      </c>
    </row>
    <row r="10" spans="1:9" s="37" customFormat="1" x14ac:dyDescent="0.2">
      <c r="A10" s="227" t="str">
        <f>Položky!B74</f>
        <v>5</v>
      </c>
      <c r="B10" s="133" t="str">
        <f>Položky!C74</f>
        <v>Komunikace</v>
      </c>
      <c r="C10" s="69"/>
      <c r="D10" s="134"/>
      <c r="E10" s="228">
        <f>Položky!BA113</f>
        <v>0</v>
      </c>
      <c r="F10" s="229">
        <f>Položky!BB113</f>
        <v>0</v>
      </c>
      <c r="G10" s="229">
        <f>Položky!BC113</f>
        <v>0</v>
      </c>
      <c r="H10" s="229">
        <f>Položky!BD113</f>
        <v>0</v>
      </c>
      <c r="I10" s="230">
        <f>Položky!BE113</f>
        <v>0</v>
      </c>
    </row>
    <row r="11" spans="1:9" s="37" customFormat="1" x14ac:dyDescent="0.2">
      <c r="A11" s="227" t="str">
        <f>Položky!B114</f>
        <v>50</v>
      </c>
      <c r="B11" s="133" t="str">
        <f>Položky!C114</f>
        <v>Bourání zpev. ploch</v>
      </c>
      <c r="C11" s="69"/>
      <c r="D11" s="134"/>
      <c r="E11" s="228">
        <f>Položky!BA122</f>
        <v>0</v>
      </c>
      <c r="F11" s="229">
        <f>Položky!BB122</f>
        <v>0</v>
      </c>
      <c r="G11" s="229">
        <f>Položky!BC122</f>
        <v>0</v>
      </c>
      <c r="H11" s="229">
        <f>Položky!BD122</f>
        <v>0</v>
      </c>
      <c r="I11" s="230">
        <f>Položky!BE122</f>
        <v>0</v>
      </c>
    </row>
    <row r="12" spans="1:9" s="37" customFormat="1" x14ac:dyDescent="0.2">
      <c r="A12" s="227" t="str">
        <f>Položky!B123</f>
        <v>95</v>
      </c>
      <c r="B12" s="133" t="str">
        <f>Položky!C123</f>
        <v>Dokončující konstrukce a práce</v>
      </c>
      <c r="C12" s="69"/>
      <c r="D12" s="134"/>
      <c r="E12" s="228">
        <f>Položky!BA148</f>
        <v>0</v>
      </c>
      <c r="F12" s="229">
        <f>Položky!BB148</f>
        <v>0</v>
      </c>
      <c r="G12" s="229">
        <f>Položky!BC148</f>
        <v>0</v>
      </c>
      <c r="H12" s="229">
        <f>Položky!BD148</f>
        <v>0</v>
      </c>
      <c r="I12" s="230">
        <f>Položky!BE148</f>
        <v>0</v>
      </c>
    </row>
    <row r="13" spans="1:9" s="37" customFormat="1" x14ac:dyDescent="0.2">
      <c r="A13" s="227" t="str">
        <f>Položky!B149</f>
        <v>96</v>
      </c>
      <c r="B13" s="133" t="str">
        <f>Položky!C149</f>
        <v>Bourání konstrukcí</v>
      </c>
      <c r="C13" s="69"/>
      <c r="D13" s="134"/>
      <c r="E13" s="228">
        <f>Položky!BA161</f>
        <v>0</v>
      </c>
      <c r="F13" s="229">
        <f>Položky!BB161</f>
        <v>0</v>
      </c>
      <c r="G13" s="229">
        <f>Položky!BC161</f>
        <v>0</v>
      </c>
      <c r="H13" s="229">
        <f>Položky!BD161</f>
        <v>0</v>
      </c>
      <c r="I13" s="230">
        <f>Položky!BE161</f>
        <v>0</v>
      </c>
    </row>
    <row r="14" spans="1:9" s="37" customFormat="1" x14ac:dyDescent="0.2">
      <c r="A14" s="227" t="str">
        <f>Položky!B162</f>
        <v>99</v>
      </c>
      <c r="B14" s="133" t="str">
        <f>Položky!C162</f>
        <v>Staveništní přesun hmot</v>
      </c>
      <c r="C14" s="69"/>
      <c r="D14" s="134"/>
      <c r="E14" s="228">
        <f>Položky!BA164</f>
        <v>0</v>
      </c>
      <c r="F14" s="229">
        <f>Položky!BB164</f>
        <v>0</v>
      </c>
      <c r="G14" s="229">
        <f>Položky!BC164</f>
        <v>0</v>
      </c>
      <c r="H14" s="229">
        <f>Položky!BD164</f>
        <v>0</v>
      </c>
      <c r="I14" s="230">
        <f>Položky!BE164</f>
        <v>0</v>
      </c>
    </row>
    <row r="15" spans="1:9" s="37" customFormat="1" x14ac:dyDescent="0.2">
      <c r="A15" s="227" t="str">
        <f>Položky!B165</f>
        <v>711</v>
      </c>
      <c r="B15" s="133" t="str">
        <f>Položky!C165</f>
        <v>Izolace proti vodě</v>
      </c>
      <c r="C15" s="69"/>
      <c r="D15" s="134"/>
      <c r="E15" s="228">
        <f>Položky!BA173</f>
        <v>0</v>
      </c>
      <c r="F15" s="229">
        <f>Položky!BB173</f>
        <v>0</v>
      </c>
      <c r="G15" s="229">
        <f>Položky!BC173</f>
        <v>0</v>
      </c>
      <c r="H15" s="229">
        <f>Položky!BD173</f>
        <v>0</v>
      </c>
      <c r="I15" s="230">
        <f>Položky!BE173</f>
        <v>0</v>
      </c>
    </row>
    <row r="16" spans="1:9" s="37" customFormat="1" x14ac:dyDescent="0.2">
      <c r="A16" s="227" t="str">
        <f>Položky!B174</f>
        <v>722</v>
      </c>
      <c r="B16" s="133" t="str">
        <f>Položky!C174</f>
        <v>Vodovod</v>
      </c>
      <c r="C16" s="69"/>
      <c r="D16" s="134"/>
      <c r="E16" s="228">
        <f>Položky!BA176</f>
        <v>0</v>
      </c>
      <c r="F16" s="229">
        <f>Položky!BB176</f>
        <v>0</v>
      </c>
      <c r="G16" s="229">
        <f>Položky!BC176</f>
        <v>0</v>
      </c>
      <c r="H16" s="229">
        <f>Položky!BD176</f>
        <v>0</v>
      </c>
      <c r="I16" s="230">
        <f>Položky!BE176</f>
        <v>0</v>
      </c>
    </row>
    <row r="17" spans="1:57" s="37" customFormat="1" x14ac:dyDescent="0.2">
      <c r="A17" s="227" t="str">
        <f>Položky!B177</f>
        <v>725</v>
      </c>
      <c r="B17" s="133" t="str">
        <f>Položky!C177</f>
        <v>Zařizovací předměty</v>
      </c>
      <c r="C17" s="69"/>
      <c r="D17" s="134"/>
      <c r="E17" s="228">
        <f>Položky!BA181</f>
        <v>0</v>
      </c>
      <c r="F17" s="229">
        <f>Položky!BB181</f>
        <v>0</v>
      </c>
      <c r="G17" s="229">
        <f>Položky!BC181</f>
        <v>0</v>
      </c>
      <c r="H17" s="229">
        <f>Položky!BD181</f>
        <v>0</v>
      </c>
      <c r="I17" s="230">
        <f>Položky!BE181</f>
        <v>0</v>
      </c>
    </row>
    <row r="18" spans="1:57" s="37" customFormat="1" x14ac:dyDescent="0.2">
      <c r="A18" s="227" t="str">
        <f>Položky!B182</f>
        <v>767</v>
      </c>
      <c r="B18" s="133" t="str">
        <f>Položky!C182</f>
        <v>Konstrukce zámečnické</v>
      </c>
      <c r="C18" s="69"/>
      <c r="D18" s="134"/>
      <c r="E18" s="228">
        <f>Položky!BA194</f>
        <v>0</v>
      </c>
      <c r="F18" s="229">
        <f>Položky!BB194</f>
        <v>0</v>
      </c>
      <c r="G18" s="229">
        <f>Položky!BC194</f>
        <v>0</v>
      </c>
      <c r="H18" s="229">
        <f>Položky!BD194</f>
        <v>0</v>
      </c>
      <c r="I18" s="230">
        <f>Položky!BE194</f>
        <v>0</v>
      </c>
    </row>
    <row r="19" spans="1:57" s="37" customFormat="1" ht="13.5" thickBot="1" x14ac:dyDescent="0.25">
      <c r="A19" s="227" t="str">
        <f>Položky!B195</f>
        <v>M21</v>
      </c>
      <c r="B19" s="133" t="str">
        <f>Položky!C195</f>
        <v>Elektromontáže</v>
      </c>
      <c r="C19" s="69"/>
      <c r="D19" s="134"/>
      <c r="E19" s="228">
        <f>Položky!BA197</f>
        <v>0</v>
      </c>
      <c r="F19" s="229">
        <f>Položky!BB197</f>
        <v>0</v>
      </c>
      <c r="G19" s="229">
        <f>Položky!BC197</f>
        <v>0</v>
      </c>
      <c r="H19" s="229">
        <f>Položky!BD197</f>
        <v>0</v>
      </c>
      <c r="I19" s="230">
        <f>Položky!BE197</f>
        <v>0</v>
      </c>
    </row>
    <row r="20" spans="1:57" s="141" customFormat="1" ht="13.5" thickBot="1" x14ac:dyDescent="0.25">
      <c r="A20" s="135"/>
      <c r="B20" s="136" t="s">
        <v>57</v>
      </c>
      <c r="C20" s="136"/>
      <c r="D20" s="137"/>
      <c r="E20" s="138">
        <f>SUM(E7:E19)</f>
        <v>0</v>
      </c>
      <c r="F20" s="139">
        <f>SUM(F7:F19)</f>
        <v>0</v>
      </c>
      <c r="G20" s="139">
        <f>SUM(G7:G19)</f>
        <v>0</v>
      </c>
      <c r="H20" s="139">
        <f>SUM(H7:H19)</f>
        <v>0</v>
      </c>
      <c r="I20" s="140">
        <f>SUM(I7:I19)</f>
        <v>0</v>
      </c>
    </row>
    <row r="21" spans="1:57" x14ac:dyDescent="0.2">
      <c r="A21" s="69"/>
      <c r="B21" s="69"/>
      <c r="C21" s="69"/>
      <c r="D21" s="69"/>
      <c r="E21" s="69"/>
      <c r="F21" s="69"/>
      <c r="G21" s="69"/>
      <c r="H21" s="69"/>
      <c r="I21" s="69"/>
    </row>
    <row r="22" spans="1:57" ht="19.5" customHeight="1" x14ac:dyDescent="0.25">
      <c r="A22" s="125" t="s">
        <v>58</v>
      </c>
      <c r="B22" s="125"/>
      <c r="C22" s="125"/>
      <c r="D22" s="125"/>
      <c r="E22" s="125"/>
      <c r="F22" s="125"/>
      <c r="G22" s="142"/>
      <c r="H22" s="125"/>
      <c r="I22" s="125"/>
      <c r="BA22" s="43"/>
      <c r="BB22" s="43"/>
      <c r="BC22" s="43"/>
      <c r="BD22" s="43"/>
      <c r="BE22" s="43"/>
    </row>
    <row r="23" spans="1:57" ht="13.5" thickBot="1" x14ac:dyDescent="0.25">
      <c r="A23" s="82"/>
      <c r="B23" s="82"/>
      <c r="C23" s="82"/>
      <c r="D23" s="82"/>
      <c r="E23" s="82"/>
      <c r="F23" s="82"/>
      <c r="G23" s="82"/>
      <c r="H23" s="82"/>
      <c r="I23" s="82"/>
    </row>
    <row r="24" spans="1:57" x14ac:dyDescent="0.2">
      <c r="A24" s="76" t="s">
        <v>59</v>
      </c>
      <c r="B24" s="77"/>
      <c r="C24" s="77"/>
      <c r="D24" s="143"/>
      <c r="E24" s="144" t="s">
        <v>60</v>
      </c>
      <c r="F24" s="145" t="s">
        <v>61</v>
      </c>
      <c r="G24" s="146" t="s">
        <v>62</v>
      </c>
      <c r="H24" s="147"/>
      <c r="I24" s="148" t="s">
        <v>60</v>
      </c>
    </row>
    <row r="25" spans="1:57" x14ac:dyDescent="0.2">
      <c r="A25" s="67" t="s">
        <v>359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0</v>
      </c>
    </row>
    <row r="26" spans="1:57" x14ac:dyDescent="0.2">
      <c r="A26" s="67" t="s">
        <v>360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1</v>
      </c>
    </row>
    <row r="27" spans="1:57" x14ac:dyDescent="0.2">
      <c r="A27" s="67" t="s">
        <v>361</v>
      </c>
      <c r="B27" s="58"/>
      <c r="C27" s="58"/>
      <c r="D27" s="149"/>
      <c r="E27" s="150"/>
      <c r="F27" s="151"/>
      <c r="G27" s="152">
        <f>CHOOSE(BA27+1,HSV+PSV,HSV+PSV+Mont,HSV+PSV+Dodavka+Mont,HSV,PSV,Mont,Dodavka,Mont+Dodavka,0)</f>
        <v>0</v>
      </c>
      <c r="H27" s="153"/>
      <c r="I27" s="154">
        <f>E27+F27*G27/100</f>
        <v>0</v>
      </c>
      <c r="BA27">
        <v>1</v>
      </c>
    </row>
    <row r="28" spans="1:57" x14ac:dyDescent="0.2">
      <c r="A28" s="67" t="s">
        <v>362</v>
      </c>
      <c r="B28" s="58"/>
      <c r="C28" s="58"/>
      <c r="D28" s="149"/>
      <c r="E28" s="150"/>
      <c r="F28" s="151"/>
      <c r="G28" s="152">
        <f>CHOOSE(BA28+1,HSV+PSV,HSV+PSV+Mont,HSV+PSV+Dodavka+Mont,HSV,PSV,Mont,Dodavka,Mont+Dodavka,0)</f>
        <v>0</v>
      </c>
      <c r="H28" s="153"/>
      <c r="I28" s="154">
        <f>E28+F28*G28/100</f>
        <v>0</v>
      </c>
      <c r="BA28">
        <v>2</v>
      </c>
    </row>
    <row r="29" spans="1:57" ht="13.5" thickBot="1" x14ac:dyDescent="0.25">
      <c r="A29" s="155"/>
      <c r="B29" s="156" t="s">
        <v>63</v>
      </c>
      <c r="C29" s="157"/>
      <c r="D29" s="158"/>
      <c r="E29" s="159"/>
      <c r="F29" s="160"/>
      <c r="G29" s="160"/>
      <c r="H29" s="161">
        <f>SUM(I25:I28)</f>
        <v>0</v>
      </c>
      <c r="I29" s="162"/>
    </row>
    <row r="31" spans="1:57" x14ac:dyDescent="0.2">
      <c r="B31" s="141"/>
      <c r="F31" s="163"/>
      <c r="G31" s="164"/>
      <c r="H31" s="164"/>
      <c r="I31" s="165"/>
    </row>
    <row r="32" spans="1:57" x14ac:dyDescent="0.2">
      <c r="F32" s="163"/>
      <c r="G32" s="164"/>
      <c r="H32" s="164"/>
      <c r="I32" s="165"/>
    </row>
    <row r="33" spans="6:9" x14ac:dyDescent="0.2">
      <c r="F33" s="163"/>
      <c r="G33" s="164"/>
      <c r="H33" s="164"/>
      <c r="I33" s="165"/>
    </row>
    <row r="34" spans="6:9" x14ac:dyDescent="0.2">
      <c r="F34" s="163"/>
      <c r="G34" s="164"/>
      <c r="H34" s="164"/>
      <c r="I34" s="165"/>
    </row>
    <row r="35" spans="6:9" x14ac:dyDescent="0.2">
      <c r="F35" s="163"/>
      <c r="G35" s="164"/>
      <c r="H35" s="164"/>
      <c r="I35" s="165"/>
    </row>
    <row r="36" spans="6:9" x14ac:dyDescent="0.2">
      <c r="F36" s="163"/>
      <c r="G36" s="164"/>
      <c r="H36" s="164"/>
      <c r="I36" s="165"/>
    </row>
    <row r="37" spans="6:9" x14ac:dyDescent="0.2">
      <c r="F37" s="163"/>
      <c r="G37" s="164"/>
      <c r="H37" s="164"/>
      <c r="I37" s="165"/>
    </row>
    <row r="38" spans="6:9" x14ac:dyDescent="0.2">
      <c r="F38" s="163"/>
      <c r="G38" s="164"/>
      <c r="H38" s="164"/>
      <c r="I38" s="165"/>
    </row>
    <row r="39" spans="6:9" x14ac:dyDescent="0.2">
      <c r="F39" s="163"/>
      <c r="G39" s="164"/>
      <c r="H39" s="164"/>
      <c r="I39" s="165"/>
    </row>
    <row r="40" spans="6:9" x14ac:dyDescent="0.2">
      <c r="F40" s="163"/>
      <c r="G40" s="164"/>
      <c r="H40" s="164"/>
      <c r="I40" s="165"/>
    </row>
    <row r="41" spans="6:9" x14ac:dyDescent="0.2">
      <c r="F41" s="163"/>
      <c r="G41" s="164"/>
      <c r="H41" s="164"/>
      <c r="I41" s="165"/>
    </row>
    <row r="42" spans="6:9" x14ac:dyDescent="0.2">
      <c r="F42" s="163"/>
      <c r="G42" s="164"/>
      <c r="H42" s="164"/>
      <c r="I42" s="165"/>
    </row>
    <row r="43" spans="6:9" x14ac:dyDescent="0.2">
      <c r="F43" s="163"/>
      <c r="G43" s="164"/>
      <c r="H43" s="164"/>
      <c r="I43" s="165"/>
    </row>
    <row r="44" spans="6:9" x14ac:dyDescent="0.2">
      <c r="F44" s="163"/>
      <c r="G44" s="164"/>
      <c r="H44" s="164"/>
      <c r="I44" s="165"/>
    </row>
    <row r="45" spans="6:9" x14ac:dyDescent="0.2">
      <c r="F45" s="163"/>
      <c r="G45" s="164"/>
      <c r="H45" s="164"/>
      <c r="I45" s="165"/>
    </row>
    <row r="46" spans="6:9" x14ac:dyDescent="0.2">
      <c r="F46" s="163"/>
      <c r="G46" s="164"/>
      <c r="H46" s="164"/>
      <c r="I46" s="165"/>
    </row>
    <row r="47" spans="6:9" x14ac:dyDescent="0.2">
      <c r="F47" s="163"/>
      <c r="G47" s="164"/>
      <c r="H47" s="164"/>
      <c r="I47" s="165"/>
    </row>
    <row r="48" spans="6:9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  <row r="71" spans="6:9" x14ac:dyDescent="0.2">
      <c r="F71" s="163"/>
      <c r="G71" s="164"/>
      <c r="H71" s="164"/>
      <c r="I71" s="165"/>
    </row>
    <row r="72" spans="6:9" x14ac:dyDescent="0.2">
      <c r="F72" s="163"/>
      <c r="G72" s="164"/>
      <c r="H72" s="164"/>
      <c r="I72" s="165"/>
    </row>
    <row r="73" spans="6:9" x14ac:dyDescent="0.2">
      <c r="F73" s="163"/>
      <c r="G73" s="164"/>
      <c r="H73" s="164"/>
      <c r="I73" s="165"/>
    </row>
    <row r="74" spans="6:9" x14ac:dyDescent="0.2">
      <c r="F74" s="163"/>
      <c r="G74" s="164"/>
      <c r="H74" s="164"/>
      <c r="I74" s="165"/>
    </row>
    <row r="75" spans="6:9" x14ac:dyDescent="0.2">
      <c r="F75" s="163"/>
      <c r="G75" s="164"/>
      <c r="H75" s="164"/>
      <c r="I75" s="165"/>
    </row>
    <row r="76" spans="6:9" x14ac:dyDescent="0.2">
      <c r="F76" s="163"/>
      <c r="G76" s="164"/>
      <c r="H76" s="164"/>
      <c r="I76" s="165"/>
    </row>
    <row r="77" spans="6:9" x14ac:dyDescent="0.2">
      <c r="F77" s="163"/>
      <c r="G77" s="164"/>
      <c r="H77" s="164"/>
      <c r="I77" s="165"/>
    </row>
    <row r="78" spans="6:9" x14ac:dyDescent="0.2">
      <c r="F78" s="163"/>
      <c r="G78" s="164"/>
      <c r="H78" s="164"/>
      <c r="I78" s="165"/>
    </row>
    <row r="79" spans="6:9" x14ac:dyDescent="0.2">
      <c r="F79" s="163"/>
      <c r="G79" s="164"/>
      <c r="H79" s="164"/>
      <c r="I79" s="165"/>
    </row>
    <row r="80" spans="6:9" x14ac:dyDescent="0.2">
      <c r="F80" s="163"/>
      <c r="G80" s="164"/>
      <c r="H80" s="164"/>
      <c r="I80" s="165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70"/>
  <sheetViews>
    <sheetView showGridLines="0" showZeros="0" zoomScaleNormal="100" workbookViewId="0">
      <selection activeCell="A197" sqref="A197:IV199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1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 x14ac:dyDescent="0.25">
      <c r="A1" s="166" t="s">
        <v>78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48</v>
      </c>
      <c r="B3" s="109"/>
      <c r="C3" s="110" t="str">
        <f>CONCATENATE(cislostavby," ",nazevstavby)</f>
        <v>1060 ÚPRAVA NÁMĚSTÍ NA SÍDLIŠTI ZA NÁDRAŽÍM, Č.KRUMLOV</v>
      </c>
      <c r="D3" s="172"/>
      <c r="E3" s="173" t="s">
        <v>64</v>
      </c>
      <c r="F3" s="174" t="str">
        <f>Rekapitulace!H1</f>
        <v>1</v>
      </c>
      <c r="G3" s="175"/>
    </row>
    <row r="4" spans="1:104" ht="13.5" thickBot="1" x14ac:dyDescent="0.25">
      <c r="A4" s="176" t="s">
        <v>50</v>
      </c>
      <c r="B4" s="117"/>
      <c r="C4" s="118" t="str">
        <f>CONCATENATE(cisloobjektu," ",nazevobjektu)</f>
        <v>01 Úprava náměstí</v>
      </c>
      <c r="D4" s="177"/>
      <c r="E4" s="178" t="str">
        <f>Rekapitulace!G2</f>
        <v>Úprava náměstí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 x14ac:dyDescent="0.2">
      <c r="A7" s="188" t="s">
        <v>72</v>
      </c>
      <c r="B7" s="189" t="s">
        <v>73</v>
      </c>
      <c r="C7" s="190" t="s">
        <v>74</v>
      </c>
      <c r="D7" s="191"/>
      <c r="E7" s="192"/>
      <c r="F7" s="192"/>
      <c r="G7" s="193"/>
      <c r="H7" s="194"/>
      <c r="I7" s="194"/>
      <c r="O7" s="195">
        <v>1</v>
      </c>
    </row>
    <row r="8" spans="1:104" x14ac:dyDescent="0.2">
      <c r="A8" s="196">
        <v>1</v>
      </c>
      <c r="B8" s="197" t="s">
        <v>84</v>
      </c>
      <c r="C8" s="198" t="s">
        <v>85</v>
      </c>
      <c r="D8" s="199" t="s">
        <v>86</v>
      </c>
      <c r="E8" s="200">
        <v>62.78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0</v>
      </c>
    </row>
    <row r="9" spans="1:104" x14ac:dyDescent="0.2">
      <c r="A9" s="196">
        <v>2</v>
      </c>
      <c r="B9" s="197" t="s">
        <v>87</v>
      </c>
      <c r="C9" s="198" t="s">
        <v>88</v>
      </c>
      <c r="D9" s="199" t="s">
        <v>89</v>
      </c>
      <c r="E9" s="200">
        <v>34.204900000000002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1</v>
      </c>
      <c r="AC9" s="167">
        <v>1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1</v>
      </c>
      <c r="CZ9" s="167">
        <v>0</v>
      </c>
    </row>
    <row r="10" spans="1:104" x14ac:dyDescent="0.2">
      <c r="A10" s="203"/>
      <c r="B10" s="205"/>
      <c r="C10" s="206" t="s">
        <v>90</v>
      </c>
      <c r="D10" s="207"/>
      <c r="E10" s="208">
        <v>34.204900000000002</v>
      </c>
      <c r="F10" s="209"/>
      <c r="G10" s="210"/>
      <c r="M10" s="204" t="s">
        <v>90</v>
      </c>
      <c r="O10" s="195"/>
    </row>
    <row r="11" spans="1:104" x14ac:dyDescent="0.2">
      <c r="A11" s="196">
        <v>3</v>
      </c>
      <c r="B11" s="197" t="s">
        <v>91</v>
      </c>
      <c r="C11" s="198" t="s">
        <v>92</v>
      </c>
      <c r="D11" s="199" t="s">
        <v>89</v>
      </c>
      <c r="E11" s="200">
        <v>12.384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1</v>
      </c>
      <c r="CZ11" s="167">
        <v>0</v>
      </c>
    </row>
    <row r="12" spans="1:104" x14ac:dyDescent="0.2">
      <c r="A12" s="203"/>
      <c r="B12" s="205"/>
      <c r="C12" s="206" t="s">
        <v>93</v>
      </c>
      <c r="D12" s="207"/>
      <c r="E12" s="208">
        <v>3.6</v>
      </c>
      <c r="F12" s="209"/>
      <c r="G12" s="210"/>
      <c r="M12" s="204" t="s">
        <v>93</v>
      </c>
      <c r="O12" s="195"/>
    </row>
    <row r="13" spans="1:104" x14ac:dyDescent="0.2">
      <c r="A13" s="203"/>
      <c r="B13" s="205"/>
      <c r="C13" s="206" t="s">
        <v>94</v>
      </c>
      <c r="D13" s="207"/>
      <c r="E13" s="208">
        <v>4.32</v>
      </c>
      <c r="F13" s="209"/>
      <c r="G13" s="210"/>
      <c r="M13" s="204" t="s">
        <v>94</v>
      </c>
      <c r="O13" s="195"/>
    </row>
    <row r="14" spans="1:104" x14ac:dyDescent="0.2">
      <c r="A14" s="203"/>
      <c r="B14" s="205"/>
      <c r="C14" s="206" t="s">
        <v>95</v>
      </c>
      <c r="D14" s="207"/>
      <c r="E14" s="208">
        <v>4.4640000000000004</v>
      </c>
      <c r="F14" s="209"/>
      <c r="G14" s="210"/>
      <c r="M14" s="204" t="s">
        <v>95</v>
      </c>
      <c r="O14" s="195"/>
    </row>
    <row r="15" spans="1:104" x14ac:dyDescent="0.2">
      <c r="A15" s="196">
        <v>4</v>
      </c>
      <c r="B15" s="197" t="s">
        <v>96</v>
      </c>
      <c r="C15" s="198" t="s">
        <v>97</v>
      </c>
      <c r="D15" s="199" t="s">
        <v>89</v>
      </c>
      <c r="E15" s="200">
        <v>15.695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1</v>
      </c>
      <c r="AC15" s="167">
        <v>1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1</v>
      </c>
      <c r="CZ15" s="167">
        <v>0</v>
      </c>
    </row>
    <row r="16" spans="1:104" x14ac:dyDescent="0.2">
      <c r="A16" s="203"/>
      <c r="B16" s="205"/>
      <c r="C16" s="206" t="s">
        <v>98</v>
      </c>
      <c r="D16" s="207"/>
      <c r="E16" s="208">
        <v>15.695</v>
      </c>
      <c r="F16" s="209"/>
      <c r="G16" s="210"/>
      <c r="M16" s="204" t="s">
        <v>98</v>
      </c>
      <c r="O16" s="195"/>
    </row>
    <row r="17" spans="1:104" x14ac:dyDescent="0.2">
      <c r="A17" s="196">
        <v>5</v>
      </c>
      <c r="B17" s="197" t="s">
        <v>99</v>
      </c>
      <c r="C17" s="198" t="s">
        <v>100</v>
      </c>
      <c r="D17" s="199" t="s">
        <v>89</v>
      </c>
      <c r="E17" s="200">
        <v>22.684899999999999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1</v>
      </c>
      <c r="AC17" s="167">
        <v>1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1</v>
      </c>
      <c r="CZ17" s="167">
        <v>0</v>
      </c>
    </row>
    <row r="18" spans="1:104" x14ac:dyDescent="0.2">
      <c r="A18" s="203"/>
      <c r="B18" s="205"/>
      <c r="C18" s="206" t="s">
        <v>101</v>
      </c>
      <c r="D18" s="207"/>
      <c r="E18" s="208">
        <v>17.500900000000001</v>
      </c>
      <c r="F18" s="209"/>
      <c r="G18" s="210"/>
      <c r="M18" s="204" t="s">
        <v>101</v>
      </c>
      <c r="O18" s="195"/>
    </row>
    <row r="19" spans="1:104" x14ac:dyDescent="0.2">
      <c r="A19" s="203"/>
      <c r="B19" s="205"/>
      <c r="C19" s="206" t="s">
        <v>102</v>
      </c>
      <c r="D19" s="207"/>
      <c r="E19" s="208">
        <v>5.1840000000000002</v>
      </c>
      <c r="F19" s="209"/>
      <c r="G19" s="210"/>
      <c r="M19" s="204" t="s">
        <v>102</v>
      </c>
      <c r="O19" s="195"/>
    </row>
    <row r="20" spans="1:104" x14ac:dyDescent="0.2">
      <c r="A20" s="196">
        <v>6</v>
      </c>
      <c r="B20" s="197" t="s">
        <v>103</v>
      </c>
      <c r="C20" s="198" t="s">
        <v>104</v>
      </c>
      <c r="D20" s="199" t="s">
        <v>89</v>
      </c>
      <c r="E20" s="200">
        <v>11.52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1</v>
      </c>
      <c r="AC20" s="167">
        <v>1</v>
      </c>
      <c r="AZ20" s="167">
        <v>1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1</v>
      </c>
      <c r="CZ20" s="167">
        <v>0</v>
      </c>
    </row>
    <row r="21" spans="1:104" x14ac:dyDescent="0.2">
      <c r="A21" s="203"/>
      <c r="B21" s="205"/>
      <c r="C21" s="206" t="s">
        <v>105</v>
      </c>
      <c r="D21" s="207"/>
      <c r="E21" s="208">
        <v>11.52</v>
      </c>
      <c r="F21" s="209"/>
      <c r="G21" s="210"/>
      <c r="M21" s="204" t="s">
        <v>105</v>
      </c>
      <c r="O21" s="195"/>
    </row>
    <row r="22" spans="1:104" x14ac:dyDescent="0.2">
      <c r="A22" s="196">
        <v>7</v>
      </c>
      <c r="B22" s="197" t="s">
        <v>106</v>
      </c>
      <c r="C22" s="198" t="s">
        <v>107</v>
      </c>
      <c r="D22" s="199" t="s">
        <v>89</v>
      </c>
      <c r="E22" s="200">
        <v>28.729299999999999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0</v>
      </c>
    </row>
    <row r="23" spans="1:104" x14ac:dyDescent="0.2">
      <c r="A23" s="203"/>
      <c r="B23" s="205"/>
      <c r="C23" s="206" t="s">
        <v>108</v>
      </c>
      <c r="D23" s="207"/>
      <c r="E23" s="208">
        <v>28.729299999999999</v>
      </c>
      <c r="F23" s="209"/>
      <c r="G23" s="210"/>
      <c r="M23" s="204" t="s">
        <v>108</v>
      </c>
      <c r="O23" s="195"/>
    </row>
    <row r="24" spans="1:104" x14ac:dyDescent="0.2">
      <c r="A24" s="196">
        <v>8</v>
      </c>
      <c r="B24" s="197" t="s">
        <v>109</v>
      </c>
      <c r="C24" s="198" t="s">
        <v>110</v>
      </c>
      <c r="D24" s="199" t="s">
        <v>89</v>
      </c>
      <c r="E24" s="200">
        <v>12.384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0</v>
      </c>
    </row>
    <row r="25" spans="1:104" x14ac:dyDescent="0.2">
      <c r="A25" s="196">
        <v>9</v>
      </c>
      <c r="B25" s="197" t="s">
        <v>111</v>
      </c>
      <c r="C25" s="198" t="s">
        <v>112</v>
      </c>
      <c r="D25" s="199" t="s">
        <v>89</v>
      </c>
      <c r="E25" s="200">
        <v>41.113300000000002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1</v>
      </c>
      <c r="AC25" s="167">
        <v>1</v>
      </c>
      <c r="AZ25" s="167">
        <v>1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1</v>
      </c>
      <c r="CZ25" s="167">
        <v>0</v>
      </c>
    </row>
    <row r="26" spans="1:104" x14ac:dyDescent="0.2">
      <c r="A26" s="203"/>
      <c r="B26" s="205"/>
      <c r="C26" s="206" t="s">
        <v>113</v>
      </c>
      <c r="D26" s="207"/>
      <c r="E26" s="208">
        <v>41.113300000000002</v>
      </c>
      <c r="F26" s="209"/>
      <c r="G26" s="210"/>
      <c r="M26" s="204" t="s">
        <v>113</v>
      </c>
      <c r="O26" s="195"/>
    </row>
    <row r="27" spans="1:104" x14ac:dyDescent="0.2">
      <c r="A27" s="196">
        <v>10</v>
      </c>
      <c r="B27" s="197" t="s">
        <v>114</v>
      </c>
      <c r="C27" s="198" t="s">
        <v>115</v>
      </c>
      <c r="D27" s="199" t="s">
        <v>116</v>
      </c>
      <c r="E27" s="200">
        <v>29.721599999999999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1</v>
      </c>
      <c r="AC27" s="167">
        <v>1</v>
      </c>
      <c r="AZ27" s="167">
        <v>1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1</v>
      </c>
      <c r="CB27" s="202">
        <v>1</v>
      </c>
      <c r="CZ27" s="167">
        <v>0</v>
      </c>
    </row>
    <row r="28" spans="1:104" x14ac:dyDescent="0.2">
      <c r="A28" s="203"/>
      <c r="B28" s="205"/>
      <c r="C28" s="206" t="s">
        <v>117</v>
      </c>
      <c r="D28" s="207"/>
      <c r="E28" s="208">
        <v>29.721599999999999</v>
      </c>
      <c r="F28" s="209"/>
      <c r="G28" s="210"/>
      <c r="M28" s="204" t="s">
        <v>117</v>
      </c>
      <c r="O28" s="195"/>
    </row>
    <row r="29" spans="1:104" x14ac:dyDescent="0.2">
      <c r="A29" s="196">
        <v>11</v>
      </c>
      <c r="B29" s="197" t="s">
        <v>118</v>
      </c>
      <c r="C29" s="198" t="s">
        <v>119</v>
      </c>
      <c r="D29" s="199" t="s">
        <v>89</v>
      </c>
      <c r="E29" s="200">
        <v>28.729299999999999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1</v>
      </c>
      <c r="AC29" s="167">
        <v>1</v>
      </c>
      <c r="AZ29" s="167">
        <v>1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1</v>
      </c>
      <c r="CZ29" s="167">
        <v>0</v>
      </c>
    </row>
    <row r="30" spans="1:104" x14ac:dyDescent="0.2">
      <c r="A30" s="196">
        <v>12</v>
      </c>
      <c r="B30" s="197" t="s">
        <v>120</v>
      </c>
      <c r="C30" s="198" t="s">
        <v>121</v>
      </c>
      <c r="D30" s="199" t="s">
        <v>89</v>
      </c>
      <c r="E30" s="200">
        <v>5.4756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1</v>
      </c>
      <c r="AC30" s="167">
        <v>1</v>
      </c>
      <c r="AZ30" s="167">
        <v>1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1</v>
      </c>
      <c r="CZ30" s="167">
        <v>0</v>
      </c>
    </row>
    <row r="31" spans="1:104" x14ac:dyDescent="0.2">
      <c r="A31" s="203"/>
      <c r="B31" s="205"/>
      <c r="C31" s="206" t="s">
        <v>122</v>
      </c>
      <c r="D31" s="207"/>
      <c r="E31" s="208">
        <v>1.728</v>
      </c>
      <c r="F31" s="209"/>
      <c r="G31" s="210"/>
      <c r="M31" s="204" t="s">
        <v>122</v>
      </c>
      <c r="O31" s="195"/>
    </row>
    <row r="32" spans="1:104" x14ac:dyDescent="0.2">
      <c r="A32" s="203"/>
      <c r="B32" s="205"/>
      <c r="C32" s="206" t="s">
        <v>123</v>
      </c>
      <c r="D32" s="207"/>
      <c r="E32" s="208">
        <v>2.0196000000000001</v>
      </c>
      <c r="F32" s="209"/>
      <c r="G32" s="210"/>
      <c r="M32" s="204" t="s">
        <v>123</v>
      </c>
      <c r="O32" s="195"/>
    </row>
    <row r="33" spans="1:104" x14ac:dyDescent="0.2">
      <c r="A33" s="203"/>
      <c r="B33" s="205"/>
      <c r="C33" s="206" t="s">
        <v>124</v>
      </c>
      <c r="D33" s="207"/>
      <c r="E33" s="208">
        <v>1.728</v>
      </c>
      <c r="F33" s="209"/>
      <c r="G33" s="210"/>
      <c r="M33" s="204" t="s">
        <v>124</v>
      </c>
      <c r="O33" s="195"/>
    </row>
    <row r="34" spans="1:104" x14ac:dyDescent="0.2">
      <c r="A34" s="196">
        <v>13</v>
      </c>
      <c r="B34" s="197" t="s">
        <v>125</v>
      </c>
      <c r="C34" s="198" t="s">
        <v>126</v>
      </c>
      <c r="D34" s="199" t="s">
        <v>86</v>
      </c>
      <c r="E34" s="200">
        <v>695.98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1</v>
      </c>
      <c r="AC34" s="167">
        <v>1</v>
      </c>
      <c r="AZ34" s="167">
        <v>1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1</v>
      </c>
      <c r="CZ34" s="167">
        <v>0</v>
      </c>
    </row>
    <row r="35" spans="1:104" x14ac:dyDescent="0.2">
      <c r="A35" s="203"/>
      <c r="B35" s="205"/>
      <c r="C35" s="206" t="s">
        <v>127</v>
      </c>
      <c r="D35" s="207"/>
      <c r="E35" s="208">
        <v>695.98</v>
      </c>
      <c r="F35" s="209"/>
      <c r="G35" s="210"/>
      <c r="M35" s="204" t="s">
        <v>127</v>
      </c>
      <c r="O35" s="195"/>
    </row>
    <row r="36" spans="1:104" x14ac:dyDescent="0.2">
      <c r="A36" s="211"/>
      <c r="B36" s="212" t="s">
        <v>76</v>
      </c>
      <c r="C36" s="213" t="str">
        <f>CONCATENATE(B7," ",C7)</f>
        <v>1 Zemní práce</v>
      </c>
      <c r="D36" s="214"/>
      <c r="E36" s="215"/>
      <c r="F36" s="216"/>
      <c r="G36" s="217">
        <f>SUM(G7:G35)</f>
        <v>0</v>
      </c>
      <c r="O36" s="195">
        <v>4</v>
      </c>
      <c r="BA36" s="218">
        <f>SUM(BA7:BA35)</f>
        <v>0</v>
      </c>
      <c r="BB36" s="218">
        <f>SUM(BB7:BB35)</f>
        <v>0</v>
      </c>
      <c r="BC36" s="218">
        <f>SUM(BC7:BC35)</f>
        <v>0</v>
      </c>
      <c r="BD36" s="218">
        <f>SUM(BD7:BD35)</f>
        <v>0</v>
      </c>
      <c r="BE36" s="218">
        <f>SUM(BE7:BE35)</f>
        <v>0</v>
      </c>
    </row>
    <row r="37" spans="1:104" x14ac:dyDescent="0.2">
      <c r="A37" s="188" t="s">
        <v>72</v>
      </c>
      <c r="B37" s="189" t="s">
        <v>128</v>
      </c>
      <c r="C37" s="190" t="s">
        <v>129</v>
      </c>
      <c r="D37" s="191"/>
      <c r="E37" s="192"/>
      <c r="F37" s="192"/>
      <c r="G37" s="193"/>
      <c r="H37" s="194"/>
      <c r="I37" s="194"/>
      <c r="O37" s="195">
        <v>1</v>
      </c>
    </row>
    <row r="38" spans="1:104" x14ac:dyDescent="0.2">
      <c r="A38" s="196">
        <v>14</v>
      </c>
      <c r="B38" s="197" t="s">
        <v>130</v>
      </c>
      <c r="C38" s="198" t="s">
        <v>131</v>
      </c>
      <c r="D38" s="199" t="s">
        <v>89</v>
      </c>
      <c r="E38" s="200">
        <v>2.7376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1</v>
      </c>
      <c r="AC38" s="167">
        <v>1</v>
      </c>
      <c r="AZ38" s="167">
        <v>1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1</v>
      </c>
      <c r="CZ38" s="167">
        <v>0</v>
      </c>
    </row>
    <row r="39" spans="1:104" x14ac:dyDescent="0.2">
      <c r="A39" s="203"/>
      <c r="B39" s="205"/>
      <c r="C39" s="206" t="s">
        <v>132</v>
      </c>
      <c r="D39" s="207"/>
      <c r="E39" s="208">
        <v>2.7376</v>
      </c>
      <c r="F39" s="209"/>
      <c r="G39" s="210"/>
      <c r="M39" s="204" t="s">
        <v>132</v>
      </c>
      <c r="O39" s="195"/>
    </row>
    <row r="40" spans="1:104" x14ac:dyDescent="0.2">
      <c r="A40" s="196">
        <v>15</v>
      </c>
      <c r="B40" s="197" t="s">
        <v>133</v>
      </c>
      <c r="C40" s="198" t="s">
        <v>134</v>
      </c>
      <c r="D40" s="199" t="s">
        <v>135</v>
      </c>
      <c r="E40" s="200">
        <v>6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1</v>
      </c>
      <c r="AC40" s="167">
        <v>1</v>
      </c>
      <c r="AZ40" s="167">
        <v>1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1</v>
      </c>
      <c r="CZ40" s="167">
        <v>0</v>
      </c>
    </row>
    <row r="41" spans="1:104" x14ac:dyDescent="0.2">
      <c r="A41" s="196">
        <v>16</v>
      </c>
      <c r="B41" s="197" t="s">
        <v>136</v>
      </c>
      <c r="C41" s="198" t="s">
        <v>137</v>
      </c>
      <c r="D41" s="199" t="s">
        <v>135</v>
      </c>
      <c r="E41" s="200">
        <v>6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1</v>
      </c>
      <c r="AC41" s="167">
        <v>1</v>
      </c>
      <c r="AZ41" s="167">
        <v>1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1</v>
      </c>
      <c r="CZ41" s="167">
        <v>0</v>
      </c>
    </row>
    <row r="42" spans="1:104" ht="22.5" x14ac:dyDescent="0.2">
      <c r="A42" s="196">
        <v>17</v>
      </c>
      <c r="B42" s="197" t="s">
        <v>138</v>
      </c>
      <c r="C42" s="198" t="s">
        <v>139</v>
      </c>
      <c r="D42" s="199" t="s">
        <v>135</v>
      </c>
      <c r="E42" s="200">
        <v>9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1</v>
      </c>
      <c r="AC42" s="167">
        <v>1</v>
      </c>
      <c r="AZ42" s="167">
        <v>1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1</v>
      </c>
      <c r="CZ42" s="167">
        <v>0</v>
      </c>
    </row>
    <row r="43" spans="1:104" x14ac:dyDescent="0.2">
      <c r="A43" s="196">
        <v>18</v>
      </c>
      <c r="B43" s="197" t="s">
        <v>140</v>
      </c>
      <c r="C43" s="198" t="s">
        <v>141</v>
      </c>
      <c r="D43" s="199" t="s">
        <v>135</v>
      </c>
      <c r="E43" s="200">
        <v>6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1</v>
      </c>
      <c r="AC43" s="167">
        <v>1</v>
      </c>
      <c r="AZ43" s="167">
        <v>1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1</v>
      </c>
      <c r="CZ43" s="167">
        <v>4.4999999999999999E-4</v>
      </c>
    </row>
    <row r="44" spans="1:104" x14ac:dyDescent="0.2">
      <c r="A44" s="196">
        <v>19</v>
      </c>
      <c r="B44" s="197" t="s">
        <v>142</v>
      </c>
      <c r="C44" s="198" t="s">
        <v>143</v>
      </c>
      <c r="D44" s="199" t="s">
        <v>135</v>
      </c>
      <c r="E44" s="200">
        <v>6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1</v>
      </c>
      <c r="AC44" s="167">
        <v>1</v>
      </c>
      <c r="AZ44" s="167">
        <v>1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1</v>
      </c>
      <c r="CZ44" s="167">
        <v>0</v>
      </c>
    </row>
    <row r="45" spans="1:104" x14ac:dyDescent="0.2">
      <c r="A45" s="196">
        <v>20</v>
      </c>
      <c r="B45" s="197" t="s">
        <v>144</v>
      </c>
      <c r="C45" s="198" t="s">
        <v>145</v>
      </c>
      <c r="D45" s="199" t="s">
        <v>86</v>
      </c>
      <c r="E45" s="200">
        <v>17.239999999999998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1</v>
      </c>
      <c r="AC45" s="167">
        <v>1</v>
      </c>
      <c r="AZ45" s="167">
        <v>1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1</v>
      </c>
      <c r="CZ45" s="167">
        <v>0</v>
      </c>
    </row>
    <row r="46" spans="1:104" x14ac:dyDescent="0.2">
      <c r="A46" s="203"/>
      <c r="B46" s="205"/>
      <c r="C46" s="206" t="s">
        <v>146</v>
      </c>
      <c r="D46" s="207"/>
      <c r="E46" s="208">
        <v>17.239999999999998</v>
      </c>
      <c r="F46" s="209"/>
      <c r="G46" s="210"/>
      <c r="M46" s="204" t="s">
        <v>146</v>
      </c>
      <c r="O46" s="195"/>
    </row>
    <row r="47" spans="1:104" x14ac:dyDescent="0.2">
      <c r="A47" s="196">
        <v>21</v>
      </c>
      <c r="B47" s="197" t="s">
        <v>147</v>
      </c>
      <c r="C47" s="198" t="s">
        <v>148</v>
      </c>
      <c r="D47" s="199" t="s">
        <v>116</v>
      </c>
      <c r="E47" s="200">
        <v>2E-3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1</v>
      </c>
      <c r="AC47" s="167">
        <v>1</v>
      </c>
      <c r="AZ47" s="167">
        <v>1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1</v>
      </c>
      <c r="CB47" s="202">
        <v>1</v>
      </c>
      <c r="CZ47" s="167">
        <v>0</v>
      </c>
    </row>
    <row r="48" spans="1:104" x14ac:dyDescent="0.2">
      <c r="A48" s="196">
        <v>22</v>
      </c>
      <c r="B48" s="197" t="s">
        <v>81</v>
      </c>
      <c r="C48" s="198" t="s">
        <v>149</v>
      </c>
      <c r="D48" s="199" t="s">
        <v>89</v>
      </c>
      <c r="E48" s="200">
        <v>0.5</v>
      </c>
      <c r="F48" s="200">
        <v>0</v>
      </c>
      <c r="G48" s="201">
        <f>E48*F48</f>
        <v>0</v>
      </c>
      <c r="O48" s="195">
        <v>2</v>
      </c>
      <c r="AA48" s="167">
        <v>12</v>
      </c>
      <c r="AB48" s="167">
        <v>0</v>
      </c>
      <c r="AC48" s="167">
        <v>79</v>
      </c>
      <c r="AZ48" s="167">
        <v>1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12</v>
      </c>
      <c r="CB48" s="202">
        <v>0</v>
      </c>
      <c r="CZ48" s="167">
        <v>0</v>
      </c>
    </row>
    <row r="49" spans="1:104" x14ac:dyDescent="0.2">
      <c r="A49" s="196">
        <v>23</v>
      </c>
      <c r="B49" s="197" t="s">
        <v>150</v>
      </c>
      <c r="C49" s="198" t="s">
        <v>151</v>
      </c>
      <c r="D49" s="199" t="s">
        <v>152</v>
      </c>
      <c r="E49" s="200">
        <v>1.2</v>
      </c>
      <c r="F49" s="200">
        <v>0</v>
      </c>
      <c r="G49" s="201">
        <f>E49*F49</f>
        <v>0</v>
      </c>
      <c r="O49" s="195">
        <v>2</v>
      </c>
      <c r="AA49" s="167">
        <v>12</v>
      </c>
      <c r="AB49" s="167">
        <v>0</v>
      </c>
      <c r="AC49" s="167">
        <v>78</v>
      </c>
      <c r="AZ49" s="167">
        <v>1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12</v>
      </c>
      <c r="CB49" s="202">
        <v>0</v>
      </c>
      <c r="CZ49" s="167">
        <v>0</v>
      </c>
    </row>
    <row r="50" spans="1:104" x14ac:dyDescent="0.2">
      <c r="A50" s="196">
        <v>24</v>
      </c>
      <c r="B50" s="197" t="s">
        <v>153</v>
      </c>
      <c r="C50" s="198" t="s">
        <v>154</v>
      </c>
      <c r="D50" s="199" t="s">
        <v>135</v>
      </c>
      <c r="E50" s="200">
        <v>6</v>
      </c>
      <c r="F50" s="200">
        <v>0</v>
      </c>
      <c r="G50" s="201">
        <f>E50*F50</f>
        <v>0</v>
      </c>
      <c r="O50" s="195">
        <v>2</v>
      </c>
      <c r="AA50" s="167">
        <v>3</v>
      </c>
      <c r="AB50" s="167">
        <v>1</v>
      </c>
      <c r="AC50" s="167">
        <v>2652079</v>
      </c>
      <c r="AZ50" s="167">
        <v>1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3</v>
      </c>
      <c r="CB50" s="202">
        <v>1</v>
      </c>
      <c r="CZ50" s="167">
        <v>3.0000000000000001E-3</v>
      </c>
    </row>
    <row r="51" spans="1:104" x14ac:dyDescent="0.2">
      <c r="A51" s="196">
        <v>25</v>
      </c>
      <c r="B51" s="197" t="s">
        <v>155</v>
      </c>
      <c r="C51" s="198" t="s">
        <v>156</v>
      </c>
      <c r="D51" s="199" t="s">
        <v>135</v>
      </c>
      <c r="E51" s="200">
        <v>9</v>
      </c>
      <c r="F51" s="200">
        <v>0</v>
      </c>
      <c r="G51" s="201">
        <f>E51*F51</f>
        <v>0</v>
      </c>
      <c r="O51" s="195">
        <v>2</v>
      </c>
      <c r="AA51" s="167">
        <v>3</v>
      </c>
      <c r="AB51" s="167">
        <v>1</v>
      </c>
      <c r="AC51" s="167">
        <v>2652496</v>
      </c>
      <c r="AZ51" s="167">
        <v>1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3</v>
      </c>
      <c r="CB51" s="202">
        <v>1</v>
      </c>
      <c r="CZ51" s="167">
        <v>4.0000000000000001E-3</v>
      </c>
    </row>
    <row r="52" spans="1:104" x14ac:dyDescent="0.2">
      <c r="A52" s="196">
        <v>26</v>
      </c>
      <c r="B52" s="197" t="s">
        <v>157</v>
      </c>
      <c r="C52" s="198" t="s">
        <v>158</v>
      </c>
      <c r="D52" s="199" t="s">
        <v>89</v>
      </c>
      <c r="E52" s="200">
        <v>1.8964000000000001</v>
      </c>
      <c r="F52" s="200">
        <v>0</v>
      </c>
      <c r="G52" s="201">
        <f>E52*F52</f>
        <v>0</v>
      </c>
      <c r="O52" s="195">
        <v>2</v>
      </c>
      <c r="AA52" s="167">
        <v>3</v>
      </c>
      <c r="AB52" s="167">
        <v>1</v>
      </c>
      <c r="AC52" s="167">
        <v>10391100</v>
      </c>
      <c r="AZ52" s="167">
        <v>1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3</v>
      </c>
      <c r="CB52" s="202">
        <v>1</v>
      </c>
      <c r="CZ52" s="167">
        <v>0.6</v>
      </c>
    </row>
    <row r="53" spans="1:104" x14ac:dyDescent="0.2">
      <c r="A53" s="203"/>
      <c r="B53" s="205"/>
      <c r="C53" s="206" t="s">
        <v>159</v>
      </c>
      <c r="D53" s="207"/>
      <c r="E53" s="208">
        <v>1.8964000000000001</v>
      </c>
      <c r="F53" s="209"/>
      <c r="G53" s="210"/>
      <c r="M53" s="204" t="s">
        <v>159</v>
      </c>
      <c r="O53" s="195"/>
    </row>
    <row r="54" spans="1:104" x14ac:dyDescent="0.2">
      <c r="A54" s="196">
        <v>27</v>
      </c>
      <c r="B54" s="197" t="s">
        <v>160</v>
      </c>
      <c r="C54" s="198" t="s">
        <v>161</v>
      </c>
      <c r="D54" s="199" t="s">
        <v>116</v>
      </c>
      <c r="E54" s="200">
        <v>2E-3</v>
      </c>
      <c r="F54" s="200">
        <v>0</v>
      </c>
      <c r="G54" s="201">
        <f>E54*F54</f>
        <v>0</v>
      </c>
      <c r="O54" s="195">
        <v>2</v>
      </c>
      <c r="AA54" s="167">
        <v>3</v>
      </c>
      <c r="AB54" s="167">
        <v>1</v>
      </c>
      <c r="AC54" s="167">
        <v>251</v>
      </c>
      <c r="AZ54" s="167">
        <v>1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3</v>
      </c>
      <c r="CB54" s="202">
        <v>1</v>
      </c>
      <c r="CZ54" s="167">
        <v>0</v>
      </c>
    </row>
    <row r="55" spans="1:104" x14ac:dyDescent="0.2">
      <c r="A55" s="211"/>
      <c r="B55" s="212" t="s">
        <v>76</v>
      </c>
      <c r="C55" s="213" t="str">
        <f>CONCATENATE(B37," ",C37)</f>
        <v>12 Sadové úpravy a ter. úpravy</v>
      </c>
      <c r="D55" s="214"/>
      <c r="E55" s="215"/>
      <c r="F55" s="216"/>
      <c r="G55" s="217">
        <f>SUM(G37:G54)</f>
        <v>0</v>
      </c>
      <c r="O55" s="195">
        <v>4</v>
      </c>
      <c r="BA55" s="218">
        <f>SUM(BA37:BA54)</f>
        <v>0</v>
      </c>
      <c r="BB55" s="218">
        <f>SUM(BB37:BB54)</f>
        <v>0</v>
      </c>
      <c r="BC55" s="218">
        <f>SUM(BC37:BC54)</f>
        <v>0</v>
      </c>
      <c r="BD55" s="218">
        <f>SUM(BD37:BD54)</f>
        <v>0</v>
      </c>
      <c r="BE55" s="218">
        <f>SUM(BE37:BE54)</f>
        <v>0</v>
      </c>
    </row>
    <row r="56" spans="1:104" x14ac:dyDescent="0.2">
      <c r="A56" s="188" t="s">
        <v>72</v>
      </c>
      <c r="B56" s="189" t="s">
        <v>162</v>
      </c>
      <c r="C56" s="190" t="s">
        <v>163</v>
      </c>
      <c r="D56" s="191"/>
      <c r="E56" s="192"/>
      <c r="F56" s="192"/>
      <c r="G56" s="193"/>
      <c r="H56" s="194"/>
      <c r="I56" s="194"/>
      <c r="O56" s="195">
        <v>1</v>
      </c>
    </row>
    <row r="57" spans="1:104" x14ac:dyDescent="0.2">
      <c r="A57" s="196">
        <v>28</v>
      </c>
      <c r="B57" s="197" t="s">
        <v>164</v>
      </c>
      <c r="C57" s="198" t="s">
        <v>165</v>
      </c>
      <c r="D57" s="199" t="s">
        <v>89</v>
      </c>
      <c r="E57" s="200">
        <v>22.2697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1</v>
      </c>
      <c r="AC57" s="167">
        <v>1</v>
      </c>
      <c r="AZ57" s="167">
        <v>1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</v>
      </c>
      <c r="CB57" s="202">
        <v>1</v>
      </c>
      <c r="CZ57" s="167">
        <v>2.5249999999999999</v>
      </c>
    </row>
    <row r="58" spans="1:104" x14ac:dyDescent="0.2">
      <c r="A58" s="203"/>
      <c r="B58" s="205"/>
      <c r="C58" s="206" t="s">
        <v>166</v>
      </c>
      <c r="D58" s="207"/>
      <c r="E58" s="208">
        <v>22.2697</v>
      </c>
      <c r="F58" s="209"/>
      <c r="G58" s="210"/>
      <c r="M58" s="204" t="s">
        <v>166</v>
      </c>
      <c r="O58" s="195"/>
    </row>
    <row r="59" spans="1:104" x14ac:dyDescent="0.2">
      <c r="A59" s="196">
        <v>29</v>
      </c>
      <c r="B59" s="197" t="s">
        <v>167</v>
      </c>
      <c r="C59" s="198" t="s">
        <v>168</v>
      </c>
      <c r="D59" s="199" t="s">
        <v>86</v>
      </c>
      <c r="E59" s="200">
        <v>25.925999999999998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1</v>
      </c>
      <c r="AC59" s="167">
        <v>1</v>
      </c>
      <c r="AZ59" s="167">
        <v>1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1</v>
      </c>
      <c r="CZ59" s="167">
        <v>3.916E-2</v>
      </c>
    </row>
    <row r="60" spans="1:104" x14ac:dyDescent="0.2">
      <c r="A60" s="203"/>
      <c r="B60" s="205"/>
      <c r="C60" s="206" t="s">
        <v>169</v>
      </c>
      <c r="D60" s="207"/>
      <c r="E60" s="208">
        <v>25.925999999999998</v>
      </c>
      <c r="F60" s="209"/>
      <c r="G60" s="210"/>
      <c r="M60" s="204" t="s">
        <v>169</v>
      </c>
      <c r="O60" s="195"/>
    </row>
    <row r="61" spans="1:104" x14ac:dyDescent="0.2">
      <c r="A61" s="196">
        <v>30</v>
      </c>
      <c r="B61" s="197" t="s">
        <v>170</v>
      </c>
      <c r="C61" s="198" t="s">
        <v>171</v>
      </c>
      <c r="D61" s="199" t="s">
        <v>86</v>
      </c>
      <c r="E61" s="200">
        <v>25.925999999999998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1</v>
      </c>
      <c r="AC61" s="167">
        <v>1</v>
      </c>
      <c r="AZ61" s="167">
        <v>1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1</v>
      </c>
      <c r="CB61" s="202">
        <v>1</v>
      </c>
      <c r="CZ61" s="167">
        <v>0</v>
      </c>
    </row>
    <row r="62" spans="1:104" x14ac:dyDescent="0.2">
      <c r="A62" s="196">
        <v>31</v>
      </c>
      <c r="B62" s="197" t="s">
        <v>172</v>
      </c>
      <c r="C62" s="198" t="s">
        <v>173</v>
      </c>
      <c r="D62" s="199" t="s">
        <v>116</v>
      </c>
      <c r="E62" s="200">
        <v>2.0129999999999999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1</v>
      </c>
      <c r="AC62" s="167">
        <v>1</v>
      </c>
      <c r="AZ62" s="167">
        <v>1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1</v>
      </c>
      <c r="CZ62" s="167">
        <v>1.0211600000000001</v>
      </c>
    </row>
    <row r="63" spans="1:104" ht="22.5" x14ac:dyDescent="0.2">
      <c r="A63" s="196">
        <v>32</v>
      </c>
      <c r="B63" s="197" t="s">
        <v>174</v>
      </c>
      <c r="C63" s="198" t="s">
        <v>175</v>
      </c>
      <c r="D63" s="199" t="s">
        <v>89</v>
      </c>
      <c r="E63" s="200">
        <v>12.32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1</v>
      </c>
      <c r="AC63" s="167">
        <v>1</v>
      </c>
      <c r="AZ63" s="167">
        <v>1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1</v>
      </c>
      <c r="CZ63" s="167">
        <v>2.5249999999999999</v>
      </c>
    </row>
    <row r="64" spans="1:104" x14ac:dyDescent="0.2">
      <c r="A64" s="203"/>
      <c r="B64" s="205"/>
      <c r="C64" s="206" t="s">
        <v>176</v>
      </c>
      <c r="D64" s="207"/>
      <c r="E64" s="208">
        <v>8</v>
      </c>
      <c r="F64" s="209"/>
      <c r="G64" s="210"/>
      <c r="M64" s="204" t="s">
        <v>176</v>
      </c>
      <c r="O64" s="195"/>
    </row>
    <row r="65" spans="1:104" x14ac:dyDescent="0.2">
      <c r="A65" s="203"/>
      <c r="B65" s="205"/>
      <c r="C65" s="206" t="s">
        <v>177</v>
      </c>
      <c r="D65" s="207"/>
      <c r="E65" s="208">
        <v>4.32</v>
      </c>
      <c r="F65" s="209"/>
      <c r="G65" s="210"/>
      <c r="M65" s="204" t="s">
        <v>177</v>
      </c>
      <c r="O65" s="195"/>
    </row>
    <row r="66" spans="1:104" x14ac:dyDescent="0.2">
      <c r="A66" s="196">
        <v>33</v>
      </c>
      <c r="B66" s="197" t="s">
        <v>178</v>
      </c>
      <c r="C66" s="198" t="s">
        <v>179</v>
      </c>
      <c r="D66" s="199" t="s">
        <v>86</v>
      </c>
      <c r="E66" s="200">
        <v>23.2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1</v>
      </c>
      <c r="AC66" s="167">
        <v>1</v>
      </c>
      <c r="AZ66" s="167">
        <v>1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1</v>
      </c>
      <c r="CZ66" s="167">
        <v>3.9199999999999999E-2</v>
      </c>
    </row>
    <row r="67" spans="1:104" x14ac:dyDescent="0.2">
      <c r="A67" s="203"/>
      <c r="B67" s="205"/>
      <c r="C67" s="206" t="s">
        <v>180</v>
      </c>
      <c r="D67" s="207"/>
      <c r="E67" s="208">
        <v>16</v>
      </c>
      <c r="F67" s="209"/>
      <c r="G67" s="210"/>
      <c r="M67" s="204" t="s">
        <v>180</v>
      </c>
      <c r="O67" s="195"/>
    </row>
    <row r="68" spans="1:104" x14ac:dyDescent="0.2">
      <c r="A68" s="203"/>
      <c r="B68" s="205"/>
      <c r="C68" s="206" t="s">
        <v>181</v>
      </c>
      <c r="D68" s="207"/>
      <c r="E68" s="208">
        <v>7.2</v>
      </c>
      <c r="F68" s="209"/>
      <c r="G68" s="210"/>
      <c r="M68" s="204" t="s">
        <v>181</v>
      </c>
      <c r="O68" s="195"/>
    </row>
    <row r="69" spans="1:104" x14ac:dyDescent="0.2">
      <c r="A69" s="196">
        <v>34</v>
      </c>
      <c r="B69" s="197" t="s">
        <v>182</v>
      </c>
      <c r="C69" s="198" t="s">
        <v>183</v>
      </c>
      <c r="D69" s="199" t="s">
        <v>86</v>
      </c>
      <c r="E69" s="200">
        <v>23.2</v>
      </c>
      <c r="F69" s="200">
        <v>0</v>
      </c>
      <c r="G69" s="201">
        <f>E69*F69</f>
        <v>0</v>
      </c>
      <c r="O69" s="195">
        <v>2</v>
      </c>
      <c r="AA69" s="167">
        <v>1</v>
      </c>
      <c r="AB69" s="167">
        <v>1</v>
      </c>
      <c r="AC69" s="167">
        <v>1</v>
      </c>
      <c r="AZ69" s="167">
        <v>1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</v>
      </c>
      <c r="CB69" s="202">
        <v>1</v>
      </c>
      <c r="CZ69" s="167">
        <v>0</v>
      </c>
    </row>
    <row r="70" spans="1:104" ht="22.5" x14ac:dyDescent="0.2">
      <c r="A70" s="196">
        <v>35</v>
      </c>
      <c r="B70" s="197" t="s">
        <v>184</v>
      </c>
      <c r="C70" s="198" t="s">
        <v>185</v>
      </c>
      <c r="D70" s="199" t="s">
        <v>135</v>
      </c>
      <c r="E70" s="200">
        <v>1</v>
      </c>
      <c r="F70" s="200">
        <v>0</v>
      </c>
      <c r="G70" s="201">
        <f>E70*F70</f>
        <v>0</v>
      </c>
      <c r="O70" s="195">
        <v>2</v>
      </c>
      <c r="AA70" s="167">
        <v>1</v>
      </c>
      <c r="AB70" s="167">
        <v>1</v>
      </c>
      <c r="AC70" s="167">
        <v>1</v>
      </c>
      <c r="AZ70" s="167">
        <v>1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</v>
      </c>
      <c r="CB70" s="202">
        <v>1</v>
      </c>
      <c r="CZ70" s="167">
        <v>2.598E-2</v>
      </c>
    </row>
    <row r="71" spans="1:104" x14ac:dyDescent="0.2">
      <c r="A71" s="196">
        <v>36</v>
      </c>
      <c r="B71" s="197" t="s">
        <v>186</v>
      </c>
      <c r="C71" s="198" t="s">
        <v>187</v>
      </c>
      <c r="D71" s="199" t="s">
        <v>116</v>
      </c>
      <c r="E71" s="200">
        <v>1.1593</v>
      </c>
      <c r="F71" s="200">
        <v>0</v>
      </c>
      <c r="G71" s="201">
        <f>E71*F71</f>
        <v>0</v>
      </c>
      <c r="O71" s="195">
        <v>2</v>
      </c>
      <c r="AA71" s="167">
        <v>1</v>
      </c>
      <c r="AB71" s="167">
        <v>1</v>
      </c>
      <c r="AC71" s="167">
        <v>1</v>
      </c>
      <c r="AZ71" s="167">
        <v>1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</v>
      </c>
      <c r="CB71" s="202">
        <v>1</v>
      </c>
      <c r="CZ71" s="167">
        <v>1.0211600000000001</v>
      </c>
    </row>
    <row r="72" spans="1:104" x14ac:dyDescent="0.2">
      <c r="A72" s="203"/>
      <c r="B72" s="205"/>
      <c r="C72" s="206" t="s">
        <v>188</v>
      </c>
      <c r="D72" s="207"/>
      <c r="E72" s="208">
        <v>1.1593</v>
      </c>
      <c r="F72" s="209"/>
      <c r="G72" s="210"/>
      <c r="M72" s="204" t="s">
        <v>188</v>
      </c>
      <c r="O72" s="195"/>
    </row>
    <row r="73" spans="1:104" x14ac:dyDescent="0.2">
      <c r="A73" s="211"/>
      <c r="B73" s="212" t="s">
        <v>76</v>
      </c>
      <c r="C73" s="213" t="str">
        <f>CONCATENATE(B56," ",C56)</f>
        <v>27 Základy</v>
      </c>
      <c r="D73" s="214"/>
      <c r="E73" s="215"/>
      <c r="F73" s="216"/>
      <c r="G73" s="217">
        <f>SUM(G56:G72)</f>
        <v>0</v>
      </c>
      <c r="O73" s="195">
        <v>4</v>
      </c>
      <c r="BA73" s="218">
        <f>SUM(BA56:BA72)</f>
        <v>0</v>
      </c>
      <c r="BB73" s="218">
        <f>SUM(BB56:BB72)</f>
        <v>0</v>
      </c>
      <c r="BC73" s="218">
        <f>SUM(BC56:BC72)</f>
        <v>0</v>
      </c>
      <c r="BD73" s="218">
        <f>SUM(BD56:BD72)</f>
        <v>0</v>
      </c>
      <c r="BE73" s="218">
        <f>SUM(BE56:BE72)</f>
        <v>0</v>
      </c>
    </row>
    <row r="74" spans="1:104" x14ac:dyDescent="0.2">
      <c r="A74" s="188" t="s">
        <v>72</v>
      </c>
      <c r="B74" s="189" t="s">
        <v>189</v>
      </c>
      <c r="C74" s="190" t="s">
        <v>190</v>
      </c>
      <c r="D74" s="191"/>
      <c r="E74" s="192"/>
      <c r="F74" s="192"/>
      <c r="G74" s="193"/>
      <c r="H74" s="194"/>
      <c r="I74" s="194"/>
      <c r="O74" s="195">
        <v>1</v>
      </c>
    </row>
    <row r="75" spans="1:104" ht="22.5" x14ac:dyDescent="0.2">
      <c r="A75" s="196">
        <v>37</v>
      </c>
      <c r="B75" s="197" t="s">
        <v>191</v>
      </c>
      <c r="C75" s="198" t="s">
        <v>192</v>
      </c>
      <c r="D75" s="199" t="s">
        <v>86</v>
      </c>
      <c r="E75" s="200">
        <v>1359.64</v>
      </c>
      <c r="F75" s="200">
        <v>0</v>
      </c>
      <c r="G75" s="201">
        <f>E75*F75</f>
        <v>0</v>
      </c>
      <c r="O75" s="195">
        <v>2</v>
      </c>
      <c r="AA75" s="167">
        <v>1</v>
      </c>
      <c r="AB75" s="167">
        <v>1</v>
      </c>
      <c r="AC75" s="167">
        <v>1</v>
      </c>
      <c r="AZ75" s="167">
        <v>1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</v>
      </c>
      <c r="CB75" s="202">
        <v>1</v>
      </c>
      <c r="CZ75" s="167">
        <v>0</v>
      </c>
    </row>
    <row r="76" spans="1:104" x14ac:dyDescent="0.2">
      <c r="A76" s="203"/>
      <c r="B76" s="205"/>
      <c r="C76" s="206" t="s">
        <v>193</v>
      </c>
      <c r="D76" s="207"/>
      <c r="E76" s="208">
        <v>1359.64</v>
      </c>
      <c r="F76" s="209"/>
      <c r="G76" s="210"/>
      <c r="M76" s="204" t="s">
        <v>193</v>
      </c>
      <c r="O76" s="195"/>
    </row>
    <row r="77" spans="1:104" x14ac:dyDescent="0.2">
      <c r="A77" s="196">
        <v>38</v>
      </c>
      <c r="B77" s="197" t="s">
        <v>194</v>
      </c>
      <c r="C77" s="198" t="s">
        <v>195</v>
      </c>
      <c r="D77" s="199" t="s">
        <v>196</v>
      </c>
      <c r="E77" s="200">
        <v>28.62</v>
      </c>
      <c r="F77" s="200">
        <v>0</v>
      </c>
      <c r="G77" s="201">
        <f>E77*F77</f>
        <v>0</v>
      </c>
      <c r="O77" s="195">
        <v>2</v>
      </c>
      <c r="AA77" s="167">
        <v>1</v>
      </c>
      <c r="AB77" s="167">
        <v>1</v>
      </c>
      <c r="AC77" s="167">
        <v>1</v>
      </c>
      <c r="AZ77" s="167">
        <v>1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</v>
      </c>
      <c r="CB77" s="202">
        <v>1</v>
      </c>
      <c r="CZ77" s="167">
        <v>3.4610000000000002E-2</v>
      </c>
    </row>
    <row r="78" spans="1:104" x14ac:dyDescent="0.2">
      <c r="A78" s="203"/>
      <c r="B78" s="205"/>
      <c r="C78" s="206" t="s">
        <v>197</v>
      </c>
      <c r="D78" s="207"/>
      <c r="E78" s="208">
        <v>28.62</v>
      </c>
      <c r="F78" s="209"/>
      <c r="G78" s="210"/>
      <c r="M78" s="204" t="s">
        <v>197</v>
      </c>
      <c r="O78" s="195"/>
    </row>
    <row r="79" spans="1:104" x14ac:dyDescent="0.2">
      <c r="A79" s="196">
        <v>39</v>
      </c>
      <c r="B79" s="197" t="s">
        <v>198</v>
      </c>
      <c r="C79" s="198" t="s">
        <v>199</v>
      </c>
      <c r="D79" s="199" t="s">
        <v>86</v>
      </c>
      <c r="E79" s="200">
        <v>462.72</v>
      </c>
      <c r="F79" s="200">
        <v>0</v>
      </c>
      <c r="G79" s="201">
        <f>E79*F79</f>
        <v>0</v>
      </c>
      <c r="O79" s="195">
        <v>2</v>
      </c>
      <c r="AA79" s="167">
        <v>1</v>
      </c>
      <c r="AB79" s="167">
        <v>1</v>
      </c>
      <c r="AC79" s="167">
        <v>1</v>
      </c>
      <c r="AZ79" s="167">
        <v>1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</v>
      </c>
      <c r="CB79" s="202">
        <v>1</v>
      </c>
      <c r="CZ79" s="167">
        <v>0.16192000000000001</v>
      </c>
    </row>
    <row r="80" spans="1:104" x14ac:dyDescent="0.2">
      <c r="A80" s="196">
        <v>40</v>
      </c>
      <c r="B80" s="197" t="s">
        <v>200</v>
      </c>
      <c r="C80" s="198" t="s">
        <v>201</v>
      </c>
      <c r="D80" s="199" t="s">
        <v>86</v>
      </c>
      <c r="E80" s="200">
        <v>679.82</v>
      </c>
      <c r="F80" s="200">
        <v>0</v>
      </c>
      <c r="G80" s="201">
        <f>E80*F80</f>
        <v>0</v>
      </c>
      <c r="O80" s="195">
        <v>2</v>
      </c>
      <c r="AA80" s="167">
        <v>1</v>
      </c>
      <c r="AB80" s="167">
        <v>1</v>
      </c>
      <c r="AC80" s="167">
        <v>1</v>
      </c>
      <c r="AZ80" s="167">
        <v>1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</v>
      </c>
      <c r="CB80" s="202">
        <v>1</v>
      </c>
      <c r="CZ80" s="167">
        <v>0.32250000000000001</v>
      </c>
    </row>
    <row r="81" spans="1:104" x14ac:dyDescent="0.2">
      <c r="A81" s="203"/>
      <c r="B81" s="205"/>
      <c r="C81" s="206" t="s">
        <v>202</v>
      </c>
      <c r="D81" s="207"/>
      <c r="E81" s="208">
        <v>190.88</v>
      </c>
      <c r="F81" s="209"/>
      <c r="G81" s="210"/>
      <c r="M81" s="204" t="s">
        <v>202</v>
      </c>
      <c r="O81" s="195"/>
    </row>
    <row r="82" spans="1:104" x14ac:dyDescent="0.2">
      <c r="A82" s="203"/>
      <c r="B82" s="205"/>
      <c r="C82" s="206" t="s">
        <v>203</v>
      </c>
      <c r="D82" s="207"/>
      <c r="E82" s="208">
        <v>462.72</v>
      </c>
      <c r="F82" s="209"/>
      <c r="G82" s="210"/>
      <c r="M82" s="204" t="s">
        <v>203</v>
      </c>
      <c r="O82" s="195"/>
    </row>
    <row r="83" spans="1:104" x14ac:dyDescent="0.2">
      <c r="A83" s="203"/>
      <c r="B83" s="205"/>
      <c r="C83" s="206" t="s">
        <v>204</v>
      </c>
      <c r="D83" s="207"/>
      <c r="E83" s="208">
        <v>1.62</v>
      </c>
      <c r="F83" s="209"/>
      <c r="G83" s="210"/>
      <c r="M83" s="204" t="s">
        <v>204</v>
      </c>
      <c r="O83" s="195"/>
    </row>
    <row r="84" spans="1:104" x14ac:dyDescent="0.2">
      <c r="A84" s="203"/>
      <c r="B84" s="205"/>
      <c r="C84" s="206" t="s">
        <v>205</v>
      </c>
      <c r="D84" s="207"/>
      <c r="E84" s="208">
        <v>17.43</v>
      </c>
      <c r="F84" s="209"/>
      <c r="G84" s="210"/>
      <c r="M84" s="204" t="s">
        <v>205</v>
      </c>
      <c r="O84" s="195"/>
    </row>
    <row r="85" spans="1:104" x14ac:dyDescent="0.2">
      <c r="A85" s="203"/>
      <c r="B85" s="205"/>
      <c r="C85" s="206" t="s">
        <v>206</v>
      </c>
      <c r="D85" s="207"/>
      <c r="E85" s="208">
        <v>7.17</v>
      </c>
      <c r="F85" s="209"/>
      <c r="G85" s="210"/>
      <c r="M85" s="204" t="s">
        <v>206</v>
      </c>
      <c r="O85" s="195"/>
    </row>
    <row r="86" spans="1:104" ht="22.5" x14ac:dyDescent="0.2">
      <c r="A86" s="196">
        <v>41</v>
      </c>
      <c r="B86" s="197" t="s">
        <v>207</v>
      </c>
      <c r="C86" s="198" t="s">
        <v>208</v>
      </c>
      <c r="D86" s="199" t="s">
        <v>86</v>
      </c>
      <c r="E86" s="200">
        <v>462.72</v>
      </c>
      <c r="F86" s="200">
        <v>0</v>
      </c>
      <c r="G86" s="201">
        <f>E86*F86</f>
        <v>0</v>
      </c>
      <c r="O86" s="195">
        <v>2</v>
      </c>
      <c r="AA86" s="167">
        <v>1</v>
      </c>
      <c r="AB86" s="167">
        <v>1</v>
      </c>
      <c r="AC86" s="167">
        <v>1</v>
      </c>
      <c r="AZ86" s="167">
        <v>1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</v>
      </c>
      <c r="CB86" s="202">
        <v>1</v>
      </c>
      <c r="CZ86" s="167">
        <v>0.30651</v>
      </c>
    </row>
    <row r="87" spans="1:104" x14ac:dyDescent="0.2">
      <c r="A87" s="196">
        <v>42</v>
      </c>
      <c r="B87" s="197" t="s">
        <v>209</v>
      </c>
      <c r="C87" s="198" t="s">
        <v>210</v>
      </c>
      <c r="D87" s="199" t="s">
        <v>86</v>
      </c>
      <c r="E87" s="200">
        <v>26.22</v>
      </c>
      <c r="F87" s="200">
        <v>0</v>
      </c>
      <c r="G87" s="201">
        <f>E87*F87</f>
        <v>0</v>
      </c>
      <c r="O87" s="195">
        <v>2</v>
      </c>
      <c r="AA87" s="167">
        <v>1</v>
      </c>
      <c r="AB87" s="167">
        <v>1</v>
      </c>
      <c r="AC87" s="167">
        <v>1</v>
      </c>
      <c r="AZ87" s="167">
        <v>1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</v>
      </c>
      <c r="CB87" s="202">
        <v>1</v>
      </c>
      <c r="CZ87" s="167">
        <v>0.19275999999999999</v>
      </c>
    </row>
    <row r="88" spans="1:104" x14ac:dyDescent="0.2">
      <c r="A88" s="203"/>
      <c r="B88" s="205"/>
      <c r="C88" s="206" t="s">
        <v>211</v>
      </c>
      <c r="D88" s="207"/>
      <c r="E88" s="208">
        <v>26.22</v>
      </c>
      <c r="F88" s="209"/>
      <c r="G88" s="210"/>
      <c r="M88" s="204" t="s">
        <v>211</v>
      </c>
      <c r="O88" s="195"/>
    </row>
    <row r="89" spans="1:104" ht="22.5" x14ac:dyDescent="0.2">
      <c r="A89" s="196">
        <v>43</v>
      </c>
      <c r="B89" s="197" t="s">
        <v>212</v>
      </c>
      <c r="C89" s="198" t="s">
        <v>213</v>
      </c>
      <c r="D89" s="199" t="s">
        <v>86</v>
      </c>
      <c r="E89" s="200">
        <v>6.3</v>
      </c>
      <c r="F89" s="200">
        <v>0</v>
      </c>
      <c r="G89" s="201">
        <f>E89*F89</f>
        <v>0</v>
      </c>
      <c r="O89" s="195">
        <v>2</v>
      </c>
      <c r="AA89" s="167">
        <v>1</v>
      </c>
      <c r="AB89" s="167">
        <v>1</v>
      </c>
      <c r="AC89" s="167">
        <v>1</v>
      </c>
      <c r="AZ89" s="167">
        <v>1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</v>
      </c>
      <c r="CB89" s="202">
        <v>1</v>
      </c>
      <c r="CZ89" s="167">
        <v>0.25252000000000002</v>
      </c>
    </row>
    <row r="90" spans="1:104" x14ac:dyDescent="0.2">
      <c r="A90" s="203"/>
      <c r="B90" s="205"/>
      <c r="C90" s="206" t="s">
        <v>214</v>
      </c>
      <c r="D90" s="207"/>
      <c r="E90" s="208">
        <v>6.3</v>
      </c>
      <c r="F90" s="209"/>
      <c r="G90" s="210"/>
      <c r="M90" s="204" t="s">
        <v>214</v>
      </c>
      <c r="O90" s="195"/>
    </row>
    <row r="91" spans="1:104" x14ac:dyDescent="0.2">
      <c r="A91" s="196">
        <v>44</v>
      </c>
      <c r="B91" s="197" t="s">
        <v>215</v>
      </c>
      <c r="C91" s="198" t="s">
        <v>216</v>
      </c>
      <c r="D91" s="199" t="s">
        <v>86</v>
      </c>
      <c r="E91" s="200">
        <v>217.1</v>
      </c>
      <c r="F91" s="200">
        <v>0</v>
      </c>
      <c r="G91" s="201">
        <f>E91*F91</f>
        <v>0</v>
      </c>
      <c r="O91" s="195">
        <v>2</v>
      </c>
      <c r="AA91" s="167">
        <v>1</v>
      </c>
      <c r="AB91" s="167">
        <v>1</v>
      </c>
      <c r="AC91" s="167">
        <v>1</v>
      </c>
      <c r="AZ91" s="167">
        <v>1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1</v>
      </c>
      <c r="CB91" s="202">
        <v>1</v>
      </c>
      <c r="CZ91" s="167">
        <v>0.11</v>
      </c>
    </row>
    <row r="92" spans="1:104" x14ac:dyDescent="0.2">
      <c r="A92" s="203"/>
      <c r="B92" s="205"/>
      <c r="C92" s="206" t="s">
        <v>202</v>
      </c>
      <c r="D92" s="207"/>
      <c r="E92" s="208">
        <v>190.88</v>
      </c>
      <c r="F92" s="209"/>
      <c r="G92" s="210"/>
      <c r="M92" s="204" t="s">
        <v>202</v>
      </c>
      <c r="O92" s="195"/>
    </row>
    <row r="93" spans="1:104" x14ac:dyDescent="0.2">
      <c r="A93" s="203"/>
      <c r="B93" s="205"/>
      <c r="C93" s="206" t="s">
        <v>211</v>
      </c>
      <c r="D93" s="207"/>
      <c r="E93" s="208">
        <v>26.22</v>
      </c>
      <c r="F93" s="209"/>
      <c r="G93" s="210"/>
      <c r="M93" s="204" t="s">
        <v>211</v>
      </c>
      <c r="O93" s="195"/>
    </row>
    <row r="94" spans="1:104" x14ac:dyDescent="0.2">
      <c r="A94" s="196">
        <v>45</v>
      </c>
      <c r="B94" s="197" t="s">
        <v>217</v>
      </c>
      <c r="C94" s="198" t="s">
        <v>218</v>
      </c>
      <c r="D94" s="199" t="s">
        <v>86</v>
      </c>
      <c r="E94" s="200">
        <v>24.58</v>
      </c>
      <c r="F94" s="200">
        <v>0</v>
      </c>
      <c r="G94" s="201">
        <f>E94*F94</f>
        <v>0</v>
      </c>
      <c r="O94" s="195">
        <v>2</v>
      </c>
      <c r="AA94" s="167">
        <v>1</v>
      </c>
      <c r="AB94" s="167">
        <v>1</v>
      </c>
      <c r="AC94" s="167">
        <v>1</v>
      </c>
      <c r="AZ94" s="167">
        <v>1</v>
      </c>
      <c r="BA94" s="167">
        <f>IF(AZ94=1,G94,0)</f>
        <v>0</v>
      </c>
      <c r="BB94" s="167">
        <f>IF(AZ94=2,G94,0)</f>
        <v>0</v>
      </c>
      <c r="BC94" s="167">
        <f>IF(AZ94=3,G94,0)</f>
        <v>0</v>
      </c>
      <c r="BD94" s="167">
        <f>IF(AZ94=4,G94,0)</f>
        <v>0</v>
      </c>
      <c r="BE94" s="167">
        <f>IF(AZ94=5,G94,0)</f>
        <v>0</v>
      </c>
      <c r="CA94" s="202">
        <v>1</v>
      </c>
      <c r="CB94" s="202">
        <v>1</v>
      </c>
      <c r="CZ94" s="167">
        <v>0.63</v>
      </c>
    </row>
    <row r="95" spans="1:104" x14ac:dyDescent="0.2">
      <c r="A95" s="203"/>
      <c r="B95" s="205"/>
      <c r="C95" s="206" t="s">
        <v>219</v>
      </c>
      <c r="D95" s="207"/>
      <c r="E95" s="208">
        <v>24.58</v>
      </c>
      <c r="F95" s="209"/>
      <c r="G95" s="210"/>
      <c r="M95" s="204" t="s">
        <v>219</v>
      </c>
      <c r="O95" s="195"/>
    </row>
    <row r="96" spans="1:104" ht="22.5" x14ac:dyDescent="0.2">
      <c r="A96" s="196">
        <v>46</v>
      </c>
      <c r="B96" s="197" t="s">
        <v>220</v>
      </c>
      <c r="C96" s="198" t="s">
        <v>221</v>
      </c>
      <c r="D96" s="199" t="s">
        <v>86</v>
      </c>
      <c r="E96" s="200">
        <v>462.72</v>
      </c>
      <c r="F96" s="200">
        <v>0</v>
      </c>
      <c r="G96" s="201">
        <f>E96*F96</f>
        <v>0</v>
      </c>
      <c r="O96" s="195">
        <v>2</v>
      </c>
      <c r="AA96" s="167">
        <v>1</v>
      </c>
      <c r="AB96" s="167">
        <v>7</v>
      </c>
      <c r="AC96" s="167">
        <v>7</v>
      </c>
      <c r="AZ96" s="167">
        <v>1</v>
      </c>
      <c r="BA96" s="167">
        <f>IF(AZ96=1,G96,0)</f>
        <v>0</v>
      </c>
      <c r="BB96" s="167">
        <f>IF(AZ96=2,G96,0)</f>
        <v>0</v>
      </c>
      <c r="BC96" s="167">
        <f>IF(AZ96=3,G96,0)</f>
        <v>0</v>
      </c>
      <c r="BD96" s="167">
        <f>IF(AZ96=4,G96,0)</f>
        <v>0</v>
      </c>
      <c r="BE96" s="167">
        <f>IF(AZ96=5,G96,0)</f>
        <v>0</v>
      </c>
      <c r="CA96" s="202">
        <v>1</v>
      </c>
      <c r="CB96" s="202">
        <v>7</v>
      </c>
      <c r="CZ96" s="167">
        <v>0.12163</v>
      </c>
    </row>
    <row r="97" spans="1:104" x14ac:dyDescent="0.2">
      <c r="A97" s="196">
        <v>47</v>
      </c>
      <c r="B97" s="197" t="s">
        <v>222</v>
      </c>
      <c r="C97" s="198" t="s">
        <v>223</v>
      </c>
      <c r="D97" s="199" t="s">
        <v>196</v>
      </c>
      <c r="E97" s="200">
        <v>45.5</v>
      </c>
      <c r="F97" s="200">
        <v>0</v>
      </c>
      <c r="G97" s="201">
        <f>E97*F97</f>
        <v>0</v>
      </c>
      <c r="O97" s="195">
        <v>2</v>
      </c>
      <c r="AA97" s="167">
        <v>1</v>
      </c>
      <c r="AB97" s="167">
        <v>1</v>
      </c>
      <c r="AC97" s="167">
        <v>1</v>
      </c>
      <c r="AZ97" s="167">
        <v>1</v>
      </c>
      <c r="BA97" s="167">
        <f>IF(AZ97=1,G97,0)</f>
        <v>0</v>
      </c>
      <c r="BB97" s="167">
        <f>IF(AZ97=2,G97,0)</f>
        <v>0</v>
      </c>
      <c r="BC97" s="167">
        <f>IF(AZ97=3,G97,0)</f>
        <v>0</v>
      </c>
      <c r="BD97" s="167">
        <f>IF(AZ97=4,G97,0)</f>
        <v>0</v>
      </c>
      <c r="BE97" s="167">
        <f>IF(AZ97=5,G97,0)</f>
        <v>0</v>
      </c>
      <c r="CA97" s="202">
        <v>1</v>
      </c>
      <c r="CB97" s="202">
        <v>1</v>
      </c>
      <c r="CZ97" s="167">
        <v>0.15673999999999999</v>
      </c>
    </row>
    <row r="98" spans="1:104" x14ac:dyDescent="0.2">
      <c r="A98" s="203"/>
      <c r="B98" s="205"/>
      <c r="C98" s="206" t="s">
        <v>224</v>
      </c>
      <c r="D98" s="207"/>
      <c r="E98" s="208">
        <v>45.5</v>
      </c>
      <c r="F98" s="209"/>
      <c r="G98" s="210"/>
      <c r="M98" s="204" t="s">
        <v>224</v>
      </c>
      <c r="O98" s="195"/>
    </row>
    <row r="99" spans="1:104" x14ac:dyDescent="0.2">
      <c r="A99" s="196">
        <v>48</v>
      </c>
      <c r="B99" s="197" t="s">
        <v>225</v>
      </c>
      <c r="C99" s="198" t="s">
        <v>226</v>
      </c>
      <c r="D99" s="199" t="s">
        <v>89</v>
      </c>
      <c r="E99" s="200">
        <v>1.365</v>
      </c>
      <c r="F99" s="200">
        <v>0</v>
      </c>
      <c r="G99" s="201">
        <f>E99*F99</f>
        <v>0</v>
      </c>
      <c r="O99" s="195">
        <v>2</v>
      </c>
      <c r="AA99" s="167">
        <v>1</v>
      </c>
      <c r="AB99" s="167">
        <v>1</v>
      </c>
      <c r="AC99" s="167">
        <v>1</v>
      </c>
      <c r="AZ99" s="167">
        <v>1</v>
      </c>
      <c r="BA99" s="167">
        <f>IF(AZ99=1,G99,0)</f>
        <v>0</v>
      </c>
      <c r="BB99" s="167">
        <f>IF(AZ99=2,G99,0)</f>
        <v>0</v>
      </c>
      <c r="BC99" s="167">
        <f>IF(AZ99=3,G99,0)</f>
        <v>0</v>
      </c>
      <c r="BD99" s="167">
        <f>IF(AZ99=4,G99,0)</f>
        <v>0</v>
      </c>
      <c r="BE99" s="167">
        <f>IF(AZ99=5,G99,0)</f>
        <v>0</v>
      </c>
      <c r="CA99" s="202">
        <v>1</v>
      </c>
      <c r="CB99" s="202">
        <v>1</v>
      </c>
      <c r="CZ99" s="167">
        <v>2.5249999999999999</v>
      </c>
    </row>
    <row r="100" spans="1:104" x14ac:dyDescent="0.2">
      <c r="A100" s="203"/>
      <c r="B100" s="205"/>
      <c r="C100" s="206" t="s">
        <v>227</v>
      </c>
      <c r="D100" s="207"/>
      <c r="E100" s="208">
        <v>1.365</v>
      </c>
      <c r="F100" s="209"/>
      <c r="G100" s="210"/>
      <c r="M100" s="204" t="s">
        <v>227</v>
      </c>
      <c r="O100" s="195"/>
    </row>
    <row r="101" spans="1:104" x14ac:dyDescent="0.2">
      <c r="A101" s="196">
        <v>49</v>
      </c>
      <c r="B101" s="197" t="s">
        <v>228</v>
      </c>
      <c r="C101" s="198" t="s">
        <v>229</v>
      </c>
      <c r="D101" s="199" t="s">
        <v>116</v>
      </c>
      <c r="E101" s="200">
        <v>24.337199999999999</v>
      </c>
      <c r="F101" s="200">
        <v>0</v>
      </c>
      <c r="G101" s="201">
        <f>E101*F101</f>
        <v>0</v>
      </c>
      <c r="O101" s="195">
        <v>2</v>
      </c>
      <c r="AA101" s="167">
        <v>3</v>
      </c>
      <c r="AB101" s="167">
        <v>1</v>
      </c>
      <c r="AC101" s="167">
        <v>58380010</v>
      </c>
      <c r="AZ101" s="167">
        <v>1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202">
        <v>3</v>
      </c>
      <c r="CB101" s="202">
        <v>1</v>
      </c>
      <c r="CZ101" s="167">
        <v>1</v>
      </c>
    </row>
    <row r="102" spans="1:104" x14ac:dyDescent="0.2">
      <c r="A102" s="203"/>
      <c r="B102" s="205"/>
      <c r="C102" s="206" t="s">
        <v>230</v>
      </c>
      <c r="D102" s="207"/>
      <c r="E102" s="208">
        <v>24.337199999999999</v>
      </c>
      <c r="F102" s="209"/>
      <c r="G102" s="210"/>
      <c r="M102" s="204" t="s">
        <v>230</v>
      </c>
      <c r="O102" s="195"/>
    </row>
    <row r="103" spans="1:104" ht="22.5" x14ac:dyDescent="0.2">
      <c r="A103" s="196">
        <v>50</v>
      </c>
      <c r="B103" s="197" t="s">
        <v>231</v>
      </c>
      <c r="C103" s="198" t="s">
        <v>232</v>
      </c>
      <c r="D103" s="199" t="s">
        <v>116</v>
      </c>
      <c r="E103" s="200">
        <v>12.954000000000001</v>
      </c>
      <c r="F103" s="200">
        <v>0</v>
      </c>
      <c r="G103" s="201">
        <f>E103*F103</f>
        <v>0</v>
      </c>
      <c r="O103" s="195">
        <v>2</v>
      </c>
      <c r="AA103" s="167">
        <v>3</v>
      </c>
      <c r="AB103" s="167">
        <v>1</v>
      </c>
      <c r="AC103" s="167">
        <v>58380129</v>
      </c>
      <c r="AZ103" s="167">
        <v>1</v>
      </c>
      <c r="BA103" s="167">
        <f>IF(AZ103=1,G103,0)</f>
        <v>0</v>
      </c>
      <c r="BB103" s="167">
        <f>IF(AZ103=2,G103,0)</f>
        <v>0</v>
      </c>
      <c r="BC103" s="167">
        <f>IF(AZ103=3,G103,0)</f>
        <v>0</v>
      </c>
      <c r="BD103" s="167">
        <f>IF(AZ103=4,G103,0)</f>
        <v>0</v>
      </c>
      <c r="BE103" s="167">
        <f>IF(AZ103=5,G103,0)</f>
        <v>0</v>
      </c>
      <c r="CA103" s="202">
        <v>3</v>
      </c>
      <c r="CB103" s="202">
        <v>1</v>
      </c>
      <c r="CZ103" s="167">
        <v>1</v>
      </c>
    </row>
    <row r="104" spans="1:104" x14ac:dyDescent="0.2">
      <c r="A104" s="203"/>
      <c r="B104" s="205"/>
      <c r="C104" s="206" t="s">
        <v>233</v>
      </c>
      <c r="D104" s="207"/>
      <c r="E104" s="208">
        <v>6.6860999999999997</v>
      </c>
      <c r="F104" s="209"/>
      <c r="G104" s="210"/>
      <c r="M104" s="204" t="s">
        <v>233</v>
      </c>
      <c r="O104" s="195"/>
    </row>
    <row r="105" spans="1:104" x14ac:dyDescent="0.2">
      <c r="A105" s="203"/>
      <c r="B105" s="205"/>
      <c r="C105" s="206" t="s">
        <v>234</v>
      </c>
      <c r="D105" s="207"/>
      <c r="E105" s="208">
        <v>0</v>
      </c>
      <c r="F105" s="209"/>
      <c r="G105" s="210"/>
      <c r="M105" s="204" t="s">
        <v>234</v>
      </c>
      <c r="O105" s="195"/>
    </row>
    <row r="106" spans="1:104" x14ac:dyDescent="0.2">
      <c r="A106" s="203"/>
      <c r="B106" s="205"/>
      <c r="C106" s="206" t="s">
        <v>235</v>
      </c>
      <c r="D106" s="207"/>
      <c r="E106" s="208">
        <v>6.2679</v>
      </c>
      <c r="F106" s="209"/>
      <c r="G106" s="210"/>
      <c r="M106" s="204" t="s">
        <v>235</v>
      </c>
      <c r="O106" s="195"/>
    </row>
    <row r="107" spans="1:104" x14ac:dyDescent="0.2">
      <c r="A107" s="196">
        <v>51</v>
      </c>
      <c r="B107" s="197" t="s">
        <v>236</v>
      </c>
      <c r="C107" s="198" t="s">
        <v>237</v>
      </c>
      <c r="D107" s="199" t="s">
        <v>196</v>
      </c>
      <c r="E107" s="200">
        <v>45.954999999999998</v>
      </c>
      <c r="F107" s="200">
        <v>0</v>
      </c>
      <c r="G107" s="201">
        <f>E107*F107</f>
        <v>0</v>
      </c>
      <c r="O107" s="195">
        <v>2</v>
      </c>
      <c r="AA107" s="167">
        <v>3</v>
      </c>
      <c r="AB107" s="167">
        <v>1</v>
      </c>
      <c r="AC107" s="167">
        <v>58380343</v>
      </c>
      <c r="AZ107" s="167">
        <v>1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202">
        <v>3</v>
      </c>
      <c r="CB107" s="202">
        <v>1</v>
      </c>
      <c r="CZ107" s="167">
        <v>0.125</v>
      </c>
    </row>
    <row r="108" spans="1:104" x14ac:dyDescent="0.2">
      <c r="A108" s="203"/>
      <c r="B108" s="205"/>
      <c r="C108" s="206" t="s">
        <v>238</v>
      </c>
      <c r="D108" s="207"/>
      <c r="E108" s="208">
        <v>45.954999999999998</v>
      </c>
      <c r="F108" s="209"/>
      <c r="G108" s="210"/>
      <c r="M108" s="204" t="s">
        <v>238</v>
      </c>
      <c r="O108" s="195"/>
    </row>
    <row r="109" spans="1:104" x14ac:dyDescent="0.2">
      <c r="A109" s="196">
        <v>52</v>
      </c>
      <c r="B109" s="197" t="s">
        <v>239</v>
      </c>
      <c r="C109" s="198" t="s">
        <v>240</v>
      </c>
      <c r="D109" s="199" t="s">
        <v>86</v>
      </c>
      <c r="E109" s="200">
        <v>481.22879999999998</v>
      </c>
      <c r="F109" s="200">
        <v>0</v>
      </c>
      <c r="G109" s="201">
        <f>E109*F109</f>
        <v>0</v>
      </c>
      <c r="O109" s="195">
        <v>2</v>
      </c>
      <c r="AA109" s="167">
        <v>3</v>
      </c>
      <c r="AB109" s="167">
        <v>7</v>
      </c>
      <c r="AC109" s="167">
        <v>58381385</v>
      </c>
      <c r="AZ109" s="167">
        <v>1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3</v>
      </c>
      <c r="CB109" s="202">
        <v>7</v>
      </c>
      <c r="CZ109" s="167">
        <v>0.216</v>
      </c>
    </row>
    <row r="110" spans="1:104" x14ac:dyDescent="0.2">
      <c r="A110" s="203"/>
      <c r="B110" s="205"/>
      <c r="C110" s="206" t="s">
        <v>241</v>
      </c>
      <c r="D110" s="207"/>
      <c r="E110" s="208">
        <v>481.22879999999998</v>
      </c>
      <c r="F110" s="209"/>
      <c r="G110" s="210"/>
      <c r="M110" s="204" t="s">
        <v>241</v>
      </c>
      <c r="O110" s="195"/>
    </row>
    <row r="111" spans="1:104" x14ac:dyDescent="0.2">
      <c r="A111" s="196">
        <v>53</v>
      </c>
      <c r="B111" s="197" t="s">
        <v>242</v>
      </c>
      <c r="C111" s="198" t="s">
        <v>243</v>
      </c>
      <c r="D111" s="199" t="s">
        <v>196</v>
      </c>
      <c r="E111" s="200">
        <v>28.906199999999998</v>
      </c>
      <c r="F111" s="200">
        <v>0</v>
      </c>
      <c r="G111" s="201">
        <f>E111*F111</f>
        <v>0</v>
      </c>
      <c r="O111" s="195">
        <v>2</v>
      </c>
      <c r="AA111" s="167">
        <v>3</v>
      </c>
      <c r="AB111" s="167">
        <v>1</v>
      </c>
      <c r="AC111" s="167">
        <v>58388010</v>
      </c>
      <c r="AZ111" s="167">
        <v>1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202">
        <v>3</v>
      </c>
      <c r="CB111" s="202">
        <v>1</v>
      </c>
      <c r="CZ111" s="167">
        <v>0.13800000000000001</v>
      </c>
    </row>
    <row r="112" spans="1:104" x14ac:dyDescent="0.2">
      <c r="A112" s="203"/>
      <c r="B112" s="205"/>
      <c r="C112" s="206" t="s">
        <v>244</v>
      </c>
      <c r="D112" s="207"/>
      <c r="E112" s="208">
        <v>28.906199999999998</v>
      </c>
      <c r="F112" s="209"/>
      <c r="G112" s="210"/>
      <c r="M112" s="204" t="s">
        <v>244</v>
      </c>
      <c r="O112" s="195"/>
    </row>
    <row r="113" spans="1:104" x14ac:dyDescent="0.2">
      <c r="A113" s="211"/>
      <c r="B113" s="212" t="s">
        <v>76</v>
      </c>
      <c r="C113" s="213" t="str">
        <f>CONCATENATE(B74," ",C74)</f>
        <v>5 Komunikace</v>
      </c>
      <c r="D113" s="214"/>
      <c r="E113" s="215"/>
      <c r="F113" s="216"/>
      <c r="G113" s="217">
        <f>SUM(G74:G112)</f>
        <v>0</v>
      </c>
      <c r="O113" s="195">
        <v>4</v>
      </c>
      <c r="BA113" s="218">
        <f>SUM(BA74:BA112)</f>
        <v>0</v>
      </c>
      <c r="BB113" s="218">
        <f>SUM(BB74:BB112)</f>
        <v>0</v>
      </c>
      <c r="BC113" s="218">
        <f>SUM(BC74:BC112)</f>
        <v>0</v>
      </c>
      <c r="BD113" s="218">
        <f>SUM(BD74:BD112)</f>
        <v>0</v>
      </c>
      <c r="BE113" s="218">
        <f>SUM(BE74:BE112)</f>
        <v>0</v>
      </c>
    </row>
    <row r="114" spans="1:104" x14ac:dyDescent="0.2">
      <c r="A114" s="188" t="s">
        <v>72</v>
      </c>
      <c r="B114" s="189" t="s">
        <v>245</v>
      </c>
      <c r="C114" s="190" t="s">
        <v>246</v>
      </c>
      <c r="D114" s="191"/>
      <c r="E114" s="192"/>
      <c r="F114" s="192"/>
      <c r="G114" s="193"/>
      <c r="H114" s="194"/>
      <c r="I114" s="194"/>
      <c r="O114" s="195">
        <v>1</v>
      </c>
    </row>
    <row r="115" spans="1:104" ht="22.5" x14ac:dyDescent="0.2">
      <c r="A115" s="196">
        <v>54</v>
      </c>
      <c r="B115" s="197" t="s">
        <v>247</v>
      </c>
      <c r="C115" s="198" t="s">
        <v>248</v>
      </c>
      <c r="D115" s="199" t="s">
        <v>86</v>
      </c>
      <c r="E115" s="200">
        <v>23.36</v>
      </c>
      <c r="F115" s="200">
        <v>0</v>
      </c>
      <c r="G115" s="201">
        <f>E115*F115</f>
        <v>0</v>
      </c>
      <c r="O115" s="195">
        <v>2</v>
      </c>
      <c r="AA115" s="167">
        <v>1</v>
      </c>
      <c r="AB115" s="167">
        <v>1</v>
      </c>
      <c r="AC115" s="167">
        <v>1</v>
      </c>
      <c r="AZ115" s="167">
        <v>1</v>
      </c>
      <c r="BA115" s="167">
        <f>IF(AZ115=1,G115,0)</f>
        <v>0</v>
      </c>
      <c r="BB115" s="167">
        <f>IF(AZ115=2,G115,0)</f>
        <v>0</v>
      </c>
      <c r="BC115" s="167">
        <f>IF(AZ115=3,G115,0)</f>
        <v>0</v>
      </c>
      <c r="BD115" s="167">
        <f>IF(AZ115=4,G115,0)</f>
        <v>0</v>
      </c>
      <c r="BE115" s="167">
        <f>IF(AZ115=5,G115,0)</f>
        <v>0</v>
      </c>
      <c r="CA115" s="202">
        <v>1</v>
      </c>
      <c r="CB115" s="202">
        <v>1</v>
      </c>
      <c r="CZ115" s="167">
        <v>0</v>
      </c>
    </row>
    <row r="116" spans="1:104" x14ac:dyDescent="0.2">
      <c r="A116" s="196">
        <v>55</v>
      </c>
      <c r="B116" s="197" t="s">
        <v>249</v>
      </c>
      <c r="C116" s="198" t="s">
        <v>250</v>
      </c>
      <c r="D116" s="199" t="s">
        <v>86</v>
      </c>
      <c r="E116" s="200">
        <v>510</v>
      </c>
      <c r="F116" s="200">
        <v>0</v>
      </c>
      <c r="G116" s="201">
        <f>E116*F116</f>
        <v>0</v>
      </c>
      <c r="O116" s="195">
        <v>2</v>
      </c>
      <c r="AA116" s="167">
        <v>1</v>
      </c>
      <c r="AB116" s="167">
        <v>1</v>
      </c>
      <c r="AC116" s="167">
        <v>1</v>
      </c>
      <c r="AZ116" s="167">
        <v>1</v>
      </c>
      <c r="BA116" s="167">
        <f>IF(AZ116=1,G116,0)</f>
        <v>0</v>
      </c>
      <c r="BB116" s="167">
        <f>IF(AZ116=2,G116,0)</f>
        <v>0</v>
      </c>
      <c r="BC116" s="167">
        <f>IF(AZ116=3,G116,0)</f>
        <v>0</v>
      </c>
      <c r="BD116" s="167">
        <f>IF(AZ116=4,G116,0)</f>
        <v>0</v>
      </c>
      <c r="BE116" s="167">
        <f>IF(AZ116=5,G116,0)</f>
        <v>0</v>
      </c>
      <c r="CA116" s="202">
        <v>1</v>
      </c>
      <c r="CB116" s="202">
        <v>1</v>
      </c>
      <c r="CZ116" s="167">
        <v>0</v>
      </c>
    </row>
    <row r="117" spans="1:104" x14ac:dyDescent="0.2">
      <c r="A117" s="196">
        <v>56</v>
      </c>
      <c r="B117" s="197" t="s">
        <v>251</v>
      </c>
      <c r="C117" s="198" t="s">
        <v>252</v>
      </c>
      <c r="D117" s="199" t="s">
        <v>86</v>
      </c>
      <c r="E117" s="200">
        <v>126.73</v>
      </c>
      <c r="F117" s="200">
        <v>0</v>
      </c>
      <c r="G117" s="201">
        <f>E117*F117</f>
        <v>0</v>
      </c>
      <c r="O117" s="195">
        <v>2</v>
      </c>
      <c r="AA117" s="167">
        <v>1</v>
      </c>
      <c r="AB117" s="167">
        <v>1</v>
      </c>
      <c r="AC117" s="167">
        <v>1</v>
      </c>
      <c r="AZ117" s="167">
        <v>1</v>
      </c>
      <c r="BA117" s="167">
        <f>IF(AZ117=1,G117,0)</f>
        <v>0</v>
      </c>
      <c r="BB117" s="167">
        <f>IF(AZ117=2,G117,0)</f>
        <v>0</v>
      </c>
      <c r="BC117" s="167">
        <f>IF(AZ117=3,G117,0)</f>
        <v>0</v>
      </c>
      <c r="BD117" s="167">
        <f>IF(AZ117=4,G117,0)</f>
        <v>0</v>
      </c>
      <c r="BE117" s="167">
        <f>IF(AZ117=5,G117,0)</f>
        <v>0</v>
      </c>
      <c r="CA117" s="202">
        <v>1</v>
      </c>
      <c r="CB117" s="202">
        <v>1</v>
      </c>
      <c r="CZ117" s="167">
        <v>0</v>
      </c>
    </row>
    <row r="118" spans="1:104" x14ac:dyDescent="0.2">
      <c r="A118" s="203"/>
      <c r="B118" s="205"/>
      <c r="C118" s="206" t="s">
        <v>253</v>
      </c>
      <c r="D118" s="207"/>
      <c r="E118" s="208">
        <v>126.73</v>
      </c>
      <c r="F118" s="209"/>
      <c r="G118" s="210"/>
      <c r="M118" s="204" t="s">
        <v>253</v>
      </c>
      <c r="O118" s="195"/>
    </row>
    <row r="119" spans="1:104" x14ac:dyDescent="0.2">
      <c r="A119" s="196">
        <v>57</v>
      </c>
      <c r="B119" s="197" t="s">
        <v>254</v>
      </c>
      <c r="C119" s="198" t="s">
        <v>255</v>
      </c>
      <c r="D119" s="199" t="s">
        <v>86</v>
      </c>
      <c r="E119" s="200">
        <v>636.70000000000005</v>
      </c>
      <c r="F119" s="200">
        <v>0</v>
      </c>
      <c r="G119" s="201">
        <f>E119*F119</f>
        <v>0</v>
      </c>
      <c r="O119" s="195">
        <v>2</v>
      </c>
      <c r="AA119" s="167">
        <v>1</v>
      </c>
      <c r="AB119" s="167">
        <v>1</v>
      </c>
      <c r="AC119" s="167">
        <v>1</v>
      </c>
      <c r="AZ119" s="167">
        <v>1</v>
      </c>
      <c r="BA119" s="167">
        <f>IF(AZ119=1,G119,0)</f>
        <v>0</v>
      </c>
      <c r="BB119" s="167">
        <f>IF(AZ119=2,G119,0)</f>
        <v>0</v>
      </c>
      <c r="BC119" s="167">
        <f>IF(AZ119=3,G119,0)</f>
        <v>0</v>
      </c>
      <c r="BD119" s="167">
        <f>IF(AZ119=4,G119,0)</f>
        <v>0</v>
      </c>
      <c r="BE119" s="167">
        <f>IF(AZ119=5,G119,0)</f>
        <v>0</v>
      </c>
      <c r="CA119" s="202">
        <v>1</v>
      </c>
      <c r="CB119" s="202">
        <v>1</v>
      </c>
      <c r="CZ119" s="167">
        <v>0</v>
      </c>
    </row>
    <row r="120" spans="1:104" x14ac:dyDescent="0.2">
      <c r="A120" s="196">
        <v>58</v>
      </c>
      <c r="B120" s="197" t="s">
        <v>256</v>
      </c>
      <c r="C120" s="198" t="s">
        <v>257</v>
      </c>
      <c r="D120" s="199" t="s">
        <v>196</v>
      </c>
      <c r="E120" s="200">
        <v>128.19999999999999</v>
      </c>
      <c r="F120" s="200">
        <v>0</v>
      </c>
      <c r="G120" s="201">
        <f>E120*F120</f>
        <v>0</v>
      </c>
      <c r="O120" s="195">
        <v>2</v>
      </c>
      <c r="AA120" s="167">
        <v>1</v>
      </c>
      <c r="AB120" s="167">
        <v>1</v>
      </c>
      <c r="AC120" s="167">
        <v>1</v>
      </c>
      <c r="AZ120" s="167">
        <v>1</v>
      </c>
      <c r="BA120" s="167">
        <f>IF(AZ120=1,G120,0)</f>
        <v>0</v>
      </c>
      <c r="BB120" s="167">
        <f>IF(AZ120=2,G120,0)</f>
        <v>0</v>
      </c>
      <c r="BC120" s="167">
        <f>IF(AZ120=3,G120,0)</f>
        <v>0</v>
      </c>
      <c r="BD120" s="167">
        <f>IF(AZ120=4,G120,0)</f>
        <v>0</v>
      </c>
      <c r="BE120" s="167">
        <f>IF(AZ120=5,G120,0)</f>
        <v>0</v>
      </c>
      <c r="CA120" s="202">
        <v>1</v>
      </c>
      <c r="CB120" s="202">
        <v>1</v>
      </c>
      <c r="CZ120" s="167">
        <v>0</v>
      </c>
    </row>
    <row r="121" spans="1:104" x14ac:dyDescent="0.2">
      <c r="A121" s="203"/>
      <c r="B121" s="205"/>
      <c r="C121" s="206" t="s">
        <v>258</v>
      </c>
      <c r="D121" s="207"/>
      <c r="E121" s="208">
        <v>128.19999999999999</v>
      </c>
      <c r="F121" s="209"/>
      <c r="G121" s="210"/>
      <c r="M121" s="204" t="s">
        <v>258</v>
      </c>
      <c r="O121" s="195"/>
    </row>
    <row r="122" spans="1:104" x14ac:dyDescent="0.2">
      <c r="A122" s="211"/>
      <c r="B122" s="212" t="s">
        <v>76</v>
      </c>
      <c r="C122" s="213" t="str">
        <f>CONCATENATE(B114," ",C114)</f>
        <v>50 Bourání zpev. ploch</v>
      </c>
      <c r="D122" s="214"/>
      <c r="E122" s="215"/>
      <c r="F122" s="216"/>
      <c r="G122" s="217">
        <f>SUM(G114:G121)</f>
        <v>0</v>
      </c>
      <c r="O122" s="195">
        <v>4</v>
      </c>
      <c r="BA122" s="218">
        <f>SUM(BA114:BA121)</f>
        <v>0</v>
      </c>
      <c r="BB122" s="218">
        <f>SUM(BB114:BB121)</f>
        <v>0</v>
      </c>
      <c r="BC122" s="218">
        <f>SUM(BC114:BC121)</f>
        <v>0</v>
      </c>
      <c r="BD122" s="218">
        <f>SUM(BD114:BD121)</f>
        <v>0</v>
      </c>
      <c r="BE122" s="218">
        <f>SUM(BE114:BE121)</f>
        <v>0</v>
      </c>
    </row>
    <row r="123" spans="1:104" x14ac:dyDescent="0.2">
      <c r="A123" s="188" t="s">
        <v>72</v>
      </c>
      <c r="B123" s="189" t="s">
        <v>259</v>
      </c>
      <c r="C123" s="190" t="s">
        <v>260</v>
      </c>
      <c r="D123" s="191"/>
      <c r="E123" s="192"/>
      <c r="F123" s="192"/>
      <c r="G123" s="193"/>
      <c r="H123" s="194"/>
      <c r="I123" s="194"/>
      <c r="O123" s="195">
        <v>1</v>
      </c>
    </row>
    <row r="124" spans="1:104" ht="22.5" x14ac:dyDescent="0.2">
      <c r="A124" s="196">
        <v>59</v>
      </c>
      <c r="B124" s="197" t="s">
        <v>261</v>
      </c>
      <c r="C124" s="198" t="s">
        <v>262</v>
      </c>
      <c r="D124" s="199" t="s">
        <v>135</v>
      </c>
      <c r="E124" s="200">
        <v>2</v>
      </c>
      <c r="F124" s="200">
        <v>0</v>
      </c>
      <c r="G124" s="201">
        <f>E124*F124</f>
        <v>0</v>
      </c>
      <c r="O124" s="195">
        <v>2</v>
      </c>
      <c r="AA124" s="167">
        <v>1</v>
      </c>
      <c r="AB124" s="167">
        <v>1</v>
      </c>
      <c r="AC124" s="167">
        <v>1</v>
      </c>
      <c r="AZ124" s="167">
        <v>1</v>
      </c>
      <c r="BA124" s="167">
        <f>IF(AZ124=1,G124,0)</f>
        <v>0</v>
      </c>
      <c r="BB124" s="167">
        <f>IF(AZ124=2,G124,0)</f>
        <v>0</v>
      </c>
      <c r="BC124" s="167">
        <f>IF(AZ124=3,G124,0)</f>
        <v>0</v>
      </c>
      <c r="BD124" s="167">
        <f>IF(AZ124=4,G124,0)</f>
        <v>0</v>
      </c>
      <c r="BE124" s="167">
        <f>IF(AZ124=5,G124,0)</f>
        <v>0</v>
      </c>
      <c r="CA124" s="202">
        <v>1</v>
      </c>
      <c r="CB124" s="202">
        <v>1</v>
      </c>
      <c r="CZ124" s="167">
        <v>2.513E-2</v>
      </c>
    </row>
    <row r="125" spans="1:104" x14ac:dyDescent="0.2">
      <c r="A125" s="203"/>
      <c r="B125" s="205"/>
      <c r="C125" s="206" t="s">
        <v>263</v>
      </c>
      <c r="D125" s="207"/>
      <c r="E125" s="208">
        <v>1</v>
      </c>
      <c r="F125" s="209"/>
      <c r="G125" s="210"/>
      <c r="M125" s="204" t="s">
        <v>263</v>
      </c>
      <c r="O125" s="195"/>
    </row>
    <row r="126" spans="1:104" x14ac:dyDescent="0.2">
      <c r="A126" s="203"/>
      <c r="B126" s="205"/>
      <c r="C126" s="206" t="s">
        <v>264</v>
      </c>
      <c r="D126" s="207"/>
      <c r="E126" s="208">
        <v>1</v>
      </c>
      <c r="F126" s="209"/>
      <c r="G126" s="210"/>
      <c r="M126" s="204" t="s">
        <v>264</v>
      </c>
      <c r="O126" s="195"/>
    </row>
    <row r="127" spans="1:104" x14ac:dyDescent="0.2">
      <c r="A127" s="196">
        <v>60</v>
      </c>
      <c r="B127" s="197" t="s">
        <v>265</v>
      </c>
      <c r="C127" s="198" t="s">
        <v>266</v>
      </c>
      <c r="D127" s="199" t="s">
        <v>135</v>
      </c>
      <c r="E127" s="200">
        <v>2</v>
      </c>
      <c r="F127" s="200">
        <v>0</v>
      </c>
      <c r="G127" s="201">
        <f>E127*F127</f>
        <v>0</v>
      </c>
      <c r="O127" s="195">
        <v>2</v>
      </c>
      <c r="AA127" s="167">
        <v>1</v>
      </c>
      <c r="AB127" s="167">
        <v>1</v>
      </c>
      <c r="AC127" s="167">
        <v>1</v>
      </c>
      <c r="AZ127" s="167">
        <v>1</v>
      </c>
      <c r="BA127" s="167">
        <f>IF(AZ127=1,G127,0)</f>
        <v>0</v>
      </c>
      <c r="BB127" s="167">
        <f>IF(AZ127=2,G127,0)</f>
        <v>0</v>
      </c>
      <c r="BC127" s="167">
        <f>IF(AZ127=3,G127,0)</f>
        <v>0</v>
      </c>
      <c r="BD127" s="167">
        <f>IF(AZ127=4,G127,0)</f>
        <v>0</v>
      </c>
      <c r="BE127" s="167">
        <f>IF(AZ127=5,G127,0)</f>
        <v>0</v>
      </c>
      <c r="CA127" s="202">
        <v>1</v>
      </c>
      <c r="CB127" s="202">
        <v>1</v>
      </c>
      <c r="CZ127" s="167">
        <v>0</v>
      </c>
    </row>
    <row r="128" spans="1:104" x14ac:dyDescent="0.2">
      <c r="A128" s="196">
        <v>61</v>
      </c>
      <c r="B128" s="197" t="s">
        <v>267</v>
      </c>
      <c r="C128" s="198" t="s">
        <v>268</v>
      </c>
      <c r="D128" s="199" t="s">
        <v>135</v>
      </c>
      <c r="E128" s="200">
        <v>41</v>
      </c>
      <c r="F128" s="200">
        <v>0</v>
      </c>
      <c r="G128" s="201">
        <f>E128*F128</f>
        <v>0</v>
      </c>
      <c r="O128" s="195">
        <v>2</v>
      </c>
      <c r="AA128" s="167">
        <v>1</v>
      </c>
      <c r="AB128" s="167">
        <v>1</v>
      </c>
      <c r="AC128" s="167">
        <v>1</v>
      </c>
      <c r="AZ128" s="167">
        <v>1</v>
      </c>
      <c r="BA128" s="167">
        <f>IF(AZ128=1,G128,0)</f>
        <v>0</v>
      </c>
      <c r="BB128" s="167">
        <f>IF(AZ128=2,G128,0)</f>
        <v>0</v>
      </c>
      <c r="BC128" s="167">
        <f>IF(AZ128=3,G128,0)</f>
        <v>0</v>
      </c>
      <c r="BD128" s="167">
        <f>IF(AZ128=4,G128,0)</f>
        <v>0</v>
      </c>
      <c r="BE128" s="167">
        <f>IF(AZ128=5,G128,0)</f>
        <v>0</v>
      </c>
      <c r="CA128" s="202">
        <v>1</v>
      </c>
      <c r="CB128" s="202">
        <v>1</v>
      </c>
      <c r="CZ128" s="167">
        <v>0.25</v>
      </c>
    </row>
    <row r="129" spans="1:104" x14ac:dyDescent="0.2">
      <c r="A129" s="203"/>
      <c r="B129" s="205"/>
      <c r="C129" s="206" t="s">
        <v>269</v>
      </c>
      <c r="D129" s="207"/>
      <c r="E129" s="208">
        <v>2</v>
      </c>
      <c r="F129" s="209"/>
      <c r="G129" s="210"/>
      <c r="M129" s="204" t="s">
        <v>269</v>
      </c>
      <c r="O129" s="195"/>
    </row>
    <row r="130" spans="1:104" x14ac:dyDescent="0.2">
      <c r="A130" s="203"/>
      <c r="B130" s="205"/>
      <c r="C130" s="206" t="s">
        <v>270</v>
      </c>
      <c r="D130" s="207"/>
      <c r="E130" s="208">
        <v>26</v>
      </c>
      <c r="F130" s="209"/>
      <c r="G130" s="210"/>
      <c r="M130" s="204" t="s">
        <v>270</v>
      </c>
      <c r="O130" s="195"/>
    </row>
    <row r="131" spans="1:104" x14ac:dyDescent="0.2">
      <c r="A131" s="203"/>
      <c r="B131" s="205"/>
      <c r="C131" s="206" t="s">
        <v>271</v>
      </c>
      <c r="D131" s="207"/>
      <c r="E131" s="208">
        <v>7</v>
      </c>
      <c r="F131" s="209"/>
      <c r="G131" s="210"/>
      <c r="M131" s="204" t="s">
        <v>271</v>
      </c>
      <c r="O131" s="195"/>
    </row>
    <row r="132" spans="1:104" x14ac:dyDescent="0.2">
      <c r="A132" s="203"/>
      <c r="B132" s="205"/>
      <c r="C132" s="206" t="s">
        <v>272</v>
      </c>
      <c r="D132" s="207"/>
      <c r="E132" s="208">
        <v>1</v>
      </c>
      <c r="F132" s="209"/>
      <c r="G132" s="210"/>
      <c r="M132" s="204" t="s">
        <v>272</v>
      </c>
      <c r="O132" s="195"/>
    </row>
    <row r="133" spans="1:104" x14ac:dyDescent="0.2">
      <c r="A133" s="203"/>
      <c r="B133" s="205"/>
      <c r="C133" s="206" t="s">
        <v>273</v>
      </c>
      <c r="D133" s="207"/>
      <c r="E133" s="208">
        <v>4</v>
      </c>
      <c r="F133" s="209"/>
      <c r="G133" s="210"/>
      <c r="M133" s="204" t="s">
        <v>273</v>
      </c>
      <c r="O133" s="195"/>
    </row>
    <row r="134" spans="1:104" x14ac:dyDescent="0.2">
      <c r="A134" s="203"/>
      <c r="B134" s="205"/>
      <c r="C134" s="206" t="s">
        <v>274</v>
      </c>
      <c r="D134" s="207"/>
      <c r="E134" s="208">
        <v>1</v>
      </c>
      <c r="F134" s="209"/>
      <c r="G134" s="210"/>
      <c r="M134" s="204" t="s">
        <v>274</v>
      </c>
      <c r="O134" s="195"/>
    </row>
    <row r="135" spans="1:104" x14ac:dyDescent="0.2">
      <c r="A135" s="196">
        <v>62</v>
      </c>
      <c r="B135" s="197" t="s">
        <v>275</v>
      </c>
      <c r="C135" s="198" t="s">
        <v>276</v>
      </c>
      <c r="D135" s="199" t="s">
        <v>86</v>
      </c>
      <c r="E135" s="200">
        <v>2.9</v>
      </c>
      <c r="F135" s="200">
        <v>0</v>
      </c>
      <c r="G135" s="201">
        <f>E135*F135</f>
        <v>0</v>
      </c>
      <c r="O135" s="195">
        <v>2</v>
      </c>
      <c r="AA135" s="167">
        <v>1</v>
      </c>
      <c r="AB135" s="167">
        <v>1</v>
      </c>
      <c r="AC135" s="167">
        <v>1</v>
      </c>
      <c r="AZ135" s="167">
        <v>1</v>
      </c>
      <c r="BA135" s="167">
        <f>IF(AZ135=1,G135,0)</f>
        <v>0</v>
      </c>
      <c r="BB135" s="167">
        <f>IF(AZ135=2,G135,0)</f>
        <v>0</v>
      </c>
      <c r="BC135" s="167">
        <f>IF(AZ135=3,G135,0)</f>
        <v>0</v>
      </c>
      <c r="BD135" s="167">
        <f>IF(AZ135=4,G135,0)</f>
        <v>0</v>
      </c>
      <c r="BE135" s="167">
        <f>IF(AZ135=5,G135,0)</f>
        <v>0</v>
      </c>
      <c r="CA135" s="202">
        <v>1</v>
      </c>
      <c r="CB135" s="202">
        <v>1</v>
      </c>
      <c r="CZ135" s="167">
        <v>2.5200000000000001E-3</v>
      </c>
    </row>
    <row r="136" spans="1:104" x14ac:dyDescent="0.2">
      <c r="A136" s="203"/>
      <c r="B136" s="205"/>
      <c r="C136" s="206" t="s">
        <v>277</v>
      </c>
      <c r="D136" s="207"/>
      <c r="E136" s="208">
        <v>2.9</v>
      </c>
      <c r="F136" s="209"/>
      <c r="G136" s="210"/>
      <c r="M136" s="204" t="s">
        <v>277</v>
      </c>
      <c r="O136" s="195"/>
    </row>
    <row r="137" spans="1:104" x14ac:dyDescent="0.2">
      <c r="A137" s="196">
        <v>63</v>
      </c>
      <c r="B137" s="197" t="s">
        <v>278</v>
      </c>
      <c r="C137" s="198" t="s">
        <v>279</v>
      </c>
      <c r="D137" s="199" t="s">
        <v>135</v>
      </c>
      <c r="E137" s="200">
        <v>28</v>
      </c>
      <c r="F137" s="200">
        <v>0</v>
      </c>
      <c r="G137" s="201">
        <f>E137*F137</f>
        <v>0</v>
      </c>
      <c r="O137" s="195">
        <v>2</v>
      </c>
      <c r="AA137" s="167">
        <v>1</v>
      </c>
      <c r="AB137" s="167">
        <v>1</v>
      </c>
      <c r="AC137" s="167">
        <v>1</v>
      </c>
      <c r="AZ137" s="167">
        <v>1</v>
      </c>
      <c r="BA137" s="167">
        <f>IF(AZ137=1,G137,0)</f>
        <v>0</v>
      </c>
      <c r="BB137" s="167">
        <f>IF(AZ137=2,G137,0)</f>
        <v>0</v>
      </c>
      <c r="BC137" s="167">
        <f>IF(AZ137=3,G137,0)</f>
        <v>0</v>
      </c>
      <c r="BD137" s="167">
        <f>IF(AZ137=4,G137,0)</f>
        <v>0</v>
      </c>
      <c r="BE137" s="167">
        <f>IF(AZ137=5,G137,0)</f>
        <v>0</v>
      </c>
      <c r="CA137" s="202">
        <v>1</v>
      </c>
      <c r="CB137" s="202">
        <v>1</v>
      </c>
      <c r="CZ137" s="167">
        <v>0.4</v>
      </c>
    </row>
    <row r="138" spans="1:104" x14ac:dyDescent="0.2">
      <c r="A138" s="203"/>
      <c r="B138" s="205"/>
      <c r="C138" s="206" t="s">
        <v>280</v>
      </c>
      <c r="D138" s="207"/>
      <c r="E138" s="208">
        <v>28</v>
      </c>
      <c r="F138" s="209"/>
      <c r="G138" s="210"/>
      <c r="M138" s="204" t="s">
        <v>280</v>
      </c>
      <c r="O138" s="195"/>
    </row>
    <row r="139" spans="1:104" x14ac:dyDescent="0.2">
      <c r="A139" s="196">
        <v>64</v>
      </c>
      <c r="B139" s="197" t="s">
        <v>281</v>
      </c>
      <c r="C139" s="198" t="s">
        <v>282</v>
      </c>
      <c r="D139" s="199" t="s">
        <v>135</v>
      </c>
      <c r="E139" s="200">
        <v>6</v>
      </c>
      <c r="F139" s="200">
        <v>0</v>
      </c>
      <c r="G139" s="201">
        <f>E139*F139</f>
        <v>0</v>
      </c>
      <c r="O139" s="195">
        <v>2</v>
      </c>
      <c r="AA139" s="167">
        <v>1</v>
      </c>
      <c r="AB139" s="167">
        <v>1</v>
      </c>
      <c r="AC139" s="167">
        <v>1</v>
      </c>
      <c r="AZ139" s="167">
        <v>1</v>
      </c>
      <c r="BA139" s="167">
        <f>IF(AZ139=1,G139,0)</f>
        <v>0</v>
      </c>
      <c r="BB139" s="167">
        <f>IF(AZ139=2,G139,0)</f>
        <v>0</v>
      </c>
      <c r="BC139" s="167">
        <f>IF(AZ139=3,G139,0)</f>
        <v>0</v>
      </c>
      <c r="BD139" s="167">
        <f>IF(AZ139=4,G139,0)</f>
        <v>0</v>
      </c>
      <c r="BE139" s="167">
        <f>IF(AZ139=5,G139,0)</f>
        <v>0</v>
      </c>
      <c r="CA139" s="202">
        <v>1</v>
      </c>
      <c r="CB139" s="202">
        <v>1</v>
      </c>
      <c r="CZ139" s="167">
        <v>2.8639999999999999E-2</v>
      </c>
    </row>
    <row r="140" spans="1:104" ht="22.5" x14ac:dyDescent="0.2">
      <c r="A140" s="196">
        <v>65</v>
      </c>
      <c r="B140" s="197" t="s">
        <v>283</v>
      </c>
      <c r="C140" s="198" t="s">
        <v>284</v>
      </c>
      <c r="D140" s="199" t="s">
        <v>75</v>
      </c>
      <c r="E140" s="200">
        <v>6</v>
      </c>
      <c r="F140" s="200">
        <v>0</v>
      </c>
      <c r="G140" s="201">
        <f>E140*F140</f>
        <v>0</v>
      </c>
      <c r="O140" s="195">
        <v>2</v>
      </c>
      <c r="AA140" s="167">
        <v>12</v>
      </c>
      <c r="AB140" s="167">
        <v>0</v>
      </c>
      <c r="AC140" s="167">
        <v>53</v>
      </c>
      <c r="AZ140" s="167">
        <v>1</v>
      </c>
      <c r="BA140" s="167">
        <f>IF(AZ140=1,G140,0)</f>
        <v>0</v>
      </c>
      <c r="BB140" s="167">
        <f>IF(AZ140=2,G140,0)</f>
        <v>0</v>
      </c>
      <c r="BC140" s="167">
        <f>IF(AZ140=3,G140,0)</f>
        <v>0</v>
      </c>
      <c r="BD140" s="167">
        <f>IF(AZ140=4,G140,0)</f>
        <v>0</v>
      </c>
      <c r="BE140" s="167">
        <f>IF(AZ140=5,G140,0)</f>
        <v>0</v>
      </c>
      <c r="CA140" s="202">
        <v>12</v>
      </c>
      <c r="CB140" s="202">
        <v>0</v>
      </c>
      <c r="CZ140" s="167">
        <v>0.02</v>
      </c>
    </row>
    <row r="141" spans="1:104" x14ac:dyDescent="0.2">
      <c r="A141" s="196">
        <v>66</v>
      </c>
      <c r="B141" s="197" t="s">
        <v>285</v>
      </c>
      <c r="C141" s="198" t="s">
        <v>286</v>
      </c>
      <c r="D141" s="199" t="s">
        <v>75</v>
      </c>
      <c r="E141" s="200">
        <v>4</v>
      </c>
      <c r="F141" s="200">
        <v>0</v>
      </c>
      <c r="G141" s="201">
        <f>E141*F141</f>
        <v>0</v>
      </c>
      <c r="O141" s="195">
        <v>2</v>
      </c>
      <c r="AA141" s="167">
        <v>12</v>
      </c>
      <c r="AB141" s="167">
        <v>0</v>
      </c>
      <c r="AC141" s="167">
        <v>54</v>
      </c>
      <c r="AZ141" s="167">
        <v>1</v>
      </c>
      <c r="BA141" s="167">
        <f>IF(AZ141=1,G141,0)</f>
        <v>0</v>
      </c>
      <c r="BB141" s="167">
        <f>IF(AZ141=2,G141,0)</f>
        <v>0</v>
      </c>
      <c r="BC141" s="167">
        <f>IF(AZ141=3,G141,0)</f>
        <v>0</v>
      </c>
      <c r="BD141" s="167">
        <f>IF(AZ141=4,G141,0)</f>
        <v>0</v>
      </c>
      <c r="BE141" s="167">
        <f>IF(AZ141=5,G141,0)</f>
        <v>0</v>
      </c>
      <c r="CA141" s="202">
        <v>12</v>
      </c>
      <c r="CB141" s="202">
        <v>0</v>
      </c>
      <c r="CZ141" s="167">
        <v>0.05</v>
      </c>
    </row>
    <row r="142" spans="1:104" x14ac:dyDescent="0.2">
      <c r="A142" s="196">
        <v>67</v>
      </c>
      <c r="B142" s="197" t="s">
        <v>287</v>
      </c>
      <c r="C142" s="198" t="s">
        <v>288</v>
      </c>
      <c r="D142" s="199" t="s">
        <v>75</v>
      </c>
      <c r="E142" s="200">
        <v>3</v>
      </c>
      <c r="F142" s="200">
        <v>0</v>
      </c>
      <c r="G142" s="201">
        <f>E142*F142</f>
        <v>0</v>
      </c>
      <c r="O142" s="195">
        <v>2</v>
      </c>
      <c r="AA142" s="167">
        <v>12</v>
      </c>
      <c r="AB142" s="167">
        <v>0</v>
      </c>
      <c r="AC142" s="167">
        <v>55</v>
      </c>
      <c r="AZ142" s="167">
        <v>1</v>
      </c>
      <c r="BA142" s="167">
        <f>IF(AZ142=1,G142,0)</f>
        <v>0</v>
      </c>
      <c r="BB142" s="167">
        <f>IF(AZ142=2,G142,0)</f>
        <v>0</v>
      </c>
      <c r="BC142" s="167">
        <f>IF(AZ142=3,G142,0)</f>
        <v>0</v>
      </c>
      <c r="BD142" s="167">
        <f>IF(AZ142=4,G142,0)</f>
        <v>0</v>
      </c>
      <c r="BE142" s="167">
        <f>IF(AZ142=5,G142,0)</f>
        <v>0</v>
      </c>
      <c r="CA142" s="202">
        <v>12</v>
      </c>
      <c r="CB142" s="202">
        <v>0</v>
      </c>
      <c r="CZ142" s="167">
        <v>0.1</v>
      </c>
    </row>
    <row r="143" spans="1:104" x14ac:dyDescent="0.2">
      <c r="A143" s="196">
        <v>68</v>
      </c>
      <c r="B143" s="197" t="s">
        <v>289</v>
      </c>
      <c r="C143" s="198" t="s">
        <v>290</v>
      </c>
      <c r="D143" s="199" t="s">
        <v>75</v>
      </c>
      <c r="E143" s="200">
        <v>7</v>
      </c>
      <c r="F143" s="200">
        <v>0</v>
      </c>
      <c r="G143" s="201">
        <f>E143*F143</f>
        <v>0</v>
      </c>
      <c r="O143" s="195">
        <v>2</v>
      </c>
      <c r="AA143" s="167">
        <v>12</v>
      </c>
      <c r="AB143" s="167">
        <v>0</v>
      </c>
      <c r="AC143" s="167">
        <v>56</v>
      </c>
      <c r="AZ143" s="167">
        <v>1</v>
      </c>
      <c r="BA143" s="167">
        <f>IF(AZ143=1,G143,0)</f>
        <v>0</v>
      </c>
      <c r="BB143" s="167">
        <f>IF(AZ143=2,G143,0)</f>
        <v>0</v>
      </c>
      <c r="BC143" s="167">
        <f>IF(AZ143=3,G143,0)</f>
        <v>0</v>
      </c>
      <c r="BD143" s="167">
        <f>IF(AZ143=4,G143,0)</f>
        <v>0</v>
      </c>
      <c r="BE143" s="167">
        <f>IF(AZ143=5,G143,0)</f>
        <v>0</v>
      </c>
      <c r="CA143" s="202">
        <v>12</v>
      </c>
      <c r="CB143" s="202">
        <v>0</v>
      </c>
      <c r="CZ143" s="167">
        <v>0.05</v>
      </c>
    </row>
    <row r="144" spans="1:104" x14ac:dyDescent="0.2">
      <c r="A144" s="196">
        <v>69</v>
      </c>
      <c r="B144" s="197" t="s">
        <v>291</v>
      </c>
      <c r="C144" s="198" t="s">
        <v>292</v>
      </c>
      <c r="D144" s="199" t="s">
        <v>75</v>
      </c>
      <c r="E144" s="200">
        <v>2</v>
      </c>
      <c r="F144" s="200">
        <v>0</v>
      </c>
      <c r="G144" s="201">
        <f>E144*F144</f>
        <v>0</v>
      </c>
      <c r="O144" s="195">
        <v>2</v>
      </c>
      <c r="AA144" s="167">
        <v>12</v>
      </c>
      <c r="AB144" s="167">
        <v>0</v>
      </c>
      <c r="AC144" s="167">
        <v>57</v>
      </c>
      <c r="AZ144" s="167">
        <v>1</v>
      </c>
      <c r="BA144" s="167">
        <f>IF(AZ144=1,G144,0)</f>
        <v>0</v>
      </c>
      <c r="BB144" s="167">
        <f>IF(AZ144=2,G144,0)</f>
        <v>0</v>
      </c>
      <c r="BC144" s="167">
        <f>IF(AZ144=3,G144,0)</f>
        <v>0</v>
      </c>
      <c r="BD144" s="167">
        <f>IF(AZ144=4,G144,0)</f>
        <v>0</v>
      </c>
      <c r="BE144" s="167">
        <f>IF(AZ144=5,G144,0)</f>
        <v>0</v>
      </c>
      <c r="CA144" s="202">
        <v>12</v>
      </c>
      <c r="CB144" s="202">
        <v>0</v>
      </c>
      <c r="CZ144" s="167">
        <v>0.03</v>
      </c>
    </row>
    <row r="145" spans="1:104" x14ac:dyDescent="0.2">
      <c r="A145" s="196">
        <v>70</v>
      </c>
      <c r="B145" s="197" t="s">
        <v>293</v>
      </c>
      <c r="C145" s="198" t="s">
        <v>294</v>
      </c>
      <c r="D145" s="199" t="s">
        <v>75</v>
      </c>
      <c r="E145" s="200">
        <v>13</v>
      </c>
      <c r="F145" s="200">
        <v>0</v>
      </c>
      <c r="G145" s="201">
        <f>E145*F145</f>
        <v>0</v>
      </c>
      <c r="O145" s="195">
        <v>2</v>
      </c>
      <c r="AA145" s="167">
        <v>12</v>
      </c>
      <c r="AB145" s="167">
        <v>0</v>
      </c>
      <c r="AC145" s="167">
        <v>58</v>
      </c>
      <c r="AZ145" s="167">
        <v>1</v>
      </c>
      <c r="BA145" s="167">
        <f>IF(AZ145=1,G145,0)</f>
        <v>0</v>
      </c>
      <c r="BB145" s="167">
        <f>IF(AZ145=2,G145,0)</f>
        <v>0</v>
      </c>
      <c r="BC145" s="167">
        <f>IF(AZ145=3,G145,0)</f>
        <v>0</v>
      </c>
      <c r="BD145" s="167">
        <f>IF(AZ145=4,G145,0)</f>
        <v>0</v>
      </c>
      <c r="BE145" s="167">
        <f>IF(AZ145=5,G145,0)</f>
        <v>0</v>
      </c>
      <c r="CA145" s="202">
        <v>12</v>
      </c>
      <c r="CB145" s="202">
        <v>0</v>
      </c>
      <c r="CZ145" s="167">
        <v>0.04</v>
      </c>
    </row>
    <row r="146" spans="1:104" x14ac:dyDescent="0.2">
      <c r="A146" s="196">
        <v>71</v>
      </c>
      <c r="B146" s="197" t="s">
        <v>295</v>
      </c>
      <c r="C146" s="198" t="s">
        <v>296</v>
      </c>
      <c r="D146" s="199" t="s">
        <v>75</v>
      </c>
      <c r="E146" s="200">
        <v>7</v>
      </c>
      <c r="F146" s="200">
        <v>0</v>
      </c>
      <c r="G146" s="201">
        <f>E146*F146</f>
        <v>0</v>
      </c>
      <c r="O146" s="195">
        <v>2</v>
      </c>
      <c r="AA146" s="167">
        <v>12</v>
      </c>
      <c r="AB146" s="167">
        <v>0</v>
      </c>
      <c r="AC146" s="167">
        <v>59</v>
      </c>
      <c r="AZ146" s="167">
        <v>1</v>
      </c>
      <c r="BA146" s="167">
        <f>IF(AZ146=1,G146,0)</f>
        <v>0</v>
      </c>
      <c r="BB146" s="167">
        <f>IF(AZ146=2,G146,0)</f>
        <v>0</v>
      </c>
      <c r="BC146" s="167">
        <f>IF(AZ146=3,G146,0)</f>
        <v>0</v>
      </c>
      <c r="BD146" s="167">
        <f>IF(AZ146=4,G146,0)</f>
        <v>0</v>
      </c>
      <c r="BE146" s="167">
        <f>IF(AZ146=5,G146,0)</f>
        <v>0</v>
      </c>
      <c r="CA146" s="202">
        <v>12</v>
      </c>
      <c r="CB146" s="202">
        <v>0</v>
      </c>
      <c r="CZ146" s="167">
        <v>0.03</v>
      </c>
    </row>
    <row r="147" spans="1:104" x14ac:dyDescent="0.2">
      <c r="A147" s="196">
        <v>72</v>
      </c>
      <c r="B147" s="197" t="s">
        <v>297</v>
      </c>
      <c r="C147" s="198" t="s">
        <v>298</v>
      </c>
      <c r="D147" s="199" t="s">
        <v>135</v>
      </c>
      <c r="E147" s="200">
        <v>1</v>
      </c>
      <c r="F147" s="200">
        <v>0</v>
      </c>
      <c r="G147" s="201">
        <f>E147*F147</f>
        <v>0</v>
      </c>
      <c r="O147" s="195">
        <v>2</v>
      </c>
      <c r="AA147" s="167">
        <v>3</v>
      </c>
      <c r="AB147" s="167">
        <v>1</v>
      </c>
      <c r="AC147" s="167" t="s">
        <v>297</v>
      </c>
      <c r="AZ147" s="167">
        <v>1</v>
      </c>
      <c r="BA147" s="167">
        <f>IF(AZ147=1,G147,0)</f>
        <v>0</v>
      </c>
      <c r="BB147" s="167">
        <f>IF(AZ147=2,G147,0)</f>
        <v>0</v>
      </c>
      <c r="BC147" s="167">
        <f>IF(AZ147=3,G147,0)</f>
        <v>0</v>
      </c>
      <c r="BD147" s="167">
        <f>IF(AZ147=4,G147,0)</f>
        <v>0</v>
      </c>
      <c r="BE147" s="167">
        <f>IF(AZ147=5,G147,0)</f>
        <v>0</v>
      </c>
      <c r="CA147" s="202">
        <v>3</v>
      </c>
      <c r="CB147" s="202">
        <v>1</v>
      </c>
      <c r="CZ147" s="167">
        <v>6.0999999999999999E-2</v>
      </c>
    </row>
    <row r="148" spans="1:104" x14ac:dyDescent="0.2">
      <c r="A148" s="211"/>
      <c r="B148" s="212" t="s">
        <v>76</v>
      </c>
      <c r="C148" s="213" t="str">
        <f>CONCATENATE(B123," ",C123)</f>
        <v>95 Dokončující konstrukce a práce</v>
      </c>
      <c r="D148" s="214"/>
      <c r="E148" s="215"/>
      <c r="F148" s="216"/>
      <c r="G148" s="217">
        <f>SUM(G123:G147)</f>
        <v>0</v>
      </c>
      <c r="O148" s="195">
        <v>4</v>
      </c>
      <c r="BA148" s="218">
        <f>SUM(BA123:BA147)</f>
        <v>0</v>
      </c>
      <c r="BB148" s="218">
        <f>SUM(BB123:BB147)</f>
        <v>0</v>
      </c>
      <c r="BC148" s="218">
        <f>SUM(BC123:BC147)</f>
        <v>0</v>
      </c>
      <c r="BD148" s="218">
        <f>SUM(BD123:BD147)</f>
        <v>0</v>
      </c>
      <c r="BE148" s="218">
        <f>SUM(BE123:BE147)</f>
        <v>0</v>
      </c>
    </row>
    <row r="149" spans="1:104" x14ac:dyDescent="0.2">
      <c r="A149" s="188" t="s">
        <v>72</v>
      </c>
      <c r="B149" s="189" t="s">
        <v>299</v>
      </c>
      <c r="C149" s="190" t="s">
        <v>300</v>
      </c>
      <c r="D149" s="191"/>
      <c r="E149" s="192"/>
      <c r="F149" s="192"/>
      <c r="G149" s="193"/>
      <c r="H149" s="194"/>
      <c r="I149" s="194"/>
      <c r="O149" s="195">
        <v>1</v>
      </c>
    </row>
    <row r="150" spans="1:104" x14ac:dyDescent="0.2">
      <c r="A150" s="196">
        <v>73</v>
      </c>
      <c r="B150" s="197" t="s">
        <v>301</v>
      </c>
      <c r="C150" s="198" t="s">
        <v>302</v>
      </c>
      <c r="D150" s="199" t="s">
        <v>89</v>
      </c>
      <c r="E150" s="200">
        <v>8.2880000000000003</v>
      </c>
      <c r="F150" s="200">
        <v>0</v>
      </c>
      <c r="G150" s="201">
        <f>E150*F150</f>
        <v>0</v>
      </c>
      <c r="O150" s="195">
        <v>2</v>
      </c>
      <c r="AA150" s="167">
        <v>1</v>
      </c>
      <c r="AB150" s="167">
        <v>1</v>
      </c>
      <c r="AC150" s="167">
        <v>1</v>
      </c>
      <c r="AZ150" s="167">
        <v>1</v>
      </c>
      <c r="BA150" s="167">
        <f>IF(AZ150=1,G150,0)</f>
        <v>0</v>
      </c>
      <c r="BB150" s="167">
        <f>IF(AZ150=2,G150,0)</f>
        <v>0</v>
      </c>
      <c r="BC150" s="167">
        <f>IF(AZ150=3,G150,0)</f>
        <v>0</v>
      </c>
      <c r="BD150" s="167">
        <f>IF(AZ150=4,G150,0)</f>
        <v>0</v>
      </c>
      <c r="BE150" s="167">
        <f>IF(AZ150=5,G150,0)</f>
        <v>0</v>
      </c>
      <c r="CA150" s="202">
        <v>1</v>
      </c>
      <c r="CB150" s="202">
        <v>1</v>
      </c>
      <c r="CZ150" s="167">
        <v>1.47E-3</v>
      </c>
    </row>
    <row r="151" spans="1:104" x14ac:dyDescent="0.2">
      <c r="A151" s="203"/>
      <c r="B151" s="205"/>
      <c r="C151" s="206" t="s">
        <v>303</v>
      </c>
      <c r="D151" s="207"/>
      <c r="E151" s="208">
        <v>2</v>
      </c>
      <c r="F151" s="209"/>
      <c r="G151" s="210"/>
      <c r="M151" s="204" t="s">
        <v>303</v>
      </c>
      <c r="O151" s="195"/>
    </row>
    <row r="152" spans="1:104" x14ac:dyDescent="0.2">
      <c r="A152" s="203"/>
      <c r="B152" s="205"/>
      <c r="C152" s="206" t="s">
        <v>304</v>
      </c>
      <c r="D152" s="207"/>
      <c r="E152" s="208">
        <v>3.8879999999999999</v>
      </c>
      <c r="F152" s="209"/>
      <c r="G152" s="210"/>
      <c r="M152" s="204" t="s">
        <v>304</v>
      </c>
      <c r="O152" s="195"/>
    </row>
    <row r="153" spans="1:104" x14ac:dyDescent="0.2">
      <c r="A153" s="203"/>
      <c r="B153" s="205"/>
      <c r="C153" s="206" t="s">
        <v>305</v>
      </c>
      <c r="D153" s="207"/>
      <c r="E153" s="208">
        <v>2.4</v>
      </c>
      <c r="F153" s="209"/>
      <c r="G153" s="210"/>
      <c r="M153" s="204" t="s">
        <v>305</v>
      </c>
      <c r="O153" s="195"/>
    </row>
    <row r="154" spans="1:104" x14ac:dyDescent="0.2">
      <c r="A154" s="196">
        <v>74</v>
      </c>
      <c r="B154" s="197" t="s">
        <v>261</v>
      </c>
      <c r="C154" s="198" t="s">
        <v>306</v>
      </c>
      <c r="D154" s="199" t="s">
        <v>135</v>
      </c>
      <c r="E154" s="200">
        <v>6</v>
      </c>
      <c r="F154" s="200">
        <v>0</v>
      </c>
      <c r="G154" s="201">
        <f>E154*F154</f>
        <v>0</v>
      </c>
      <c r="O154" s="195">
        <v>2</v>
      </c>
      <c r="AA154" s="167">
        <v>12</v>
      </c>
      <c r="AB154" s="167">
        <v>0</v>
      </c>
      <c r="AC154" s="167">
        <v>62</v>
      </c>
      <c r="AZ154" s="167">
        <v>1</v>
      </c>
      <c r="BA154" s="167">
        <f>IF(AZ154=1,G154,0)</f>
        <v>0</v>
      </c>
      <c r="BB154" s="167">
        <f>IF(AZ154=2,G154,0)</f>
        <v>0</v>
      </c>
      <c r="BC154" s="167">
        <f>IF(AZ154=3,G154,0)</f>
        <v>0</v>
      </c>
      <c r="BD154" s="167">
        <f>IF(AZ154=4,G154,0)</f>
        <v>0</v>
      </c>
      <c r="BE154" s="167">
        <f>IF(AZ154=5,G154,0)</f>
        <v>0</v>
      </c>
      <c r="CA154" s="202">
        <v>12</v>
      </c>
      <c r="CB154" s="202">
        <v>0</v>
      </c>
      <c r="CZ154" s="167">
        <v>2.513E-2</v>
      </c>
    </row>
    <row r="155" spans="1:104" x14ac:dyDescent="0.2">
      <c r="A155" s="203"/>
      <c r="B155" s="205"/>
      <c r="C155" s="206" t="s">
        <v>263</v>
      </c>
      <c r="D155" s="207"/>
      <c r="E155" s="208">
        <v>1</v>
      </c>
      <c r="F155" s="209"/>
      <c r="G155" s="210"/>
      <c r="M155" s="204" t="s">
        <v>263</v>
      </c>
      <c r="O155" s="195"/>
    </row>
    <row r="156" spans="1:104" x14ac:dyDescent="0.2">
      <c r="A156" s="203"/>
      <c r="B156" s="205"/>
      <c r="C156" s="206" t="s">
        <v>272</v>
      </c>
      <c r="D156" s="207"/>
      <c r="E156" s="208">
        <v>1</v>
      </c>
      <c r="F156" s="209"/>
      <c r="G156" s="210"/>
      <c r="M156" s="204" t="s">
        <v>272</v>
      </c>
      <c r="O156" s="195"/>
    </row>
    <row r="157" spans="1:104" x14ac:dyDescent="0.2">
      <c r="A157" s="203"/>
      <c r="B157" s="205"/>
      <c r="C157" s="206" t="s">
        <v>307</v>
      </c>
      <c r="D157" s="207"/>
      <c r="E157" s="208">
        <v>2</v>
      </c>
      <c r="F157" s="209"/>
      <c r="G157" s="210"/>
      <c r="M157" s="204" t="s">
        <v>307</v>
      </c>
      <c r="O157" s="195"/>
    </row>
    <row r="158" spans="1:104" x14ac:dyDescent="0.2">
      <c r="A158" s="203"/>
      <c r="B158" s="205"/>
      <c r="C158" s="206" t="s">
        <v>274</v>
      </c>
      <c r="D158" s="207"/>
      <c r="E158" s="208">
        <v>1</v>
      </c>
      <c r="F158" s="209"/>
      <c r="G158" s="210"/>
      <c r="M158" s="204" t="s">
        <v>274</v>
      </c>
      <c r="O158" s="195"/>
    </row>
    <row r="159" spans="1:104" x14ac:dyDescent="0.2">
      <c r="A159" s="203"/>
      <c r="B159" s="205"/>
      <c r="C159" s="206" t="s">
        <v>264</v>
      </c>
      <c r="D159" s="207"/>
      <c r="E159" s="208">
        <v>1</v>
      </c>
      <c r="F159" s="209"/>
      <c r="G159" s="210"/>
      <c r="M159" s="204" t="s">
        <v>264</v>
      </c>
      <c r="O159" s="195"/>
    </row>
    <row r="160" spans="1:104" x14ac:dyDescent="0.2">
      <c r="A160" s="196">
        <v>75</v>
      </c>
      <c r="B160" s="197" t="s">
        <v>265</v>
      </c>
      <c r="C160" s="198" t="s">
        <v>308</v>
      </c>
      <c r="D160" s="199" t="s">
        <v>135</v>
      </c>
      <c r="E160" s="200">
        <v>1</v>
      </c>
      <c r="F160" s="200">
        <v>0</v>
      </c>
      <c r="G160" s="201">
        <f>E160*F160</f>
        <v>0</v>
      </c>
      <c r="O160" s="195">
        <v>2</v>
      </c>
      <c r="AA160" s="167">
        <v>12</v>
      </c>
      <c r="AB160" s="167">
        <v>0</v>
      </c>
      <c r="AC160" s="167">
        <v>61</v>
      </c>
      <c r="AZ160" s="167">
        <v>1</v>
      </c>
      <c r="BA160" s="167">
        <f>IF(AZ160=1,G160,0)</f>
        <v>0</v>
      </c>
      <c r="BB160" s="167">
        <f>IF(AZ160=2,G160,0)</f>
        <v>0</v>
      </c>
      <c r="BC160" s="167">
        <f>IF(AZ160=3,G160,0)</f>
        <v>0</v>
      </c>
      <c r="BD160" s="167">
        <f>IF(AZ160=4,G160,0)</f>
        <v>0</v>
      </c>
      <c r="BE160" s="167">
        <f>IF(AZ160=5,G160,0)</f>
        <v>0</v>
      </c>
      <c r="CA160" s="202">
        <v>12</v>
      </c>
      <c r="CB160" s="202">
        <v>0</v>
      </c>
      <c r="CZ160" s="167">
        <v>0</v>
      </c>
    </row>
    <row r="161" spans="1:104" x14ac:dyDescent="0.2">
      <c r="A161" s="211"/>
      <c r="B161" s="212" t="s">
        <v>76</v>
      </c>
      <c r="C161" s="213" t="str">
        <f>CONCATENATE(B149," ",C149)</f>
        <v>96 Bourání konstrukcí</v>
      </c>
      <c r="D161" s="214"/>
      <c r="E161" s="215"/>
      <c r="F161" s="216"/>
      <c r="G161" s="217">
        <f>SUM(G149:G160)</f>
        <v>0</v>
      </c>
      <c r="O161" s="195">
        <v>4</v>
      </c>
      <c r="BA161" s="218">
        <f>SUM(BA149:BA160)</f>
        <v>0</v>
      </c>
      <c r="BB161" s="218">
        <f>SUM(BB149:BB160)</f>
        <v>0</v>
      </c>
      <c r="BC161" s="218">
        <f>SUM(BC149:BC160)</f>
        <v>0</v>
      </c>
      <c r="BD161" s="218">
        <f>SUM(BD149:BD160)</f>
        <v>0</v>
      </c>
      <c r="BE161" s="218">
        <f>SUM(BE149:BE160)</f>
        <v>0</v>
      </c>
    </row>
    <row r="162" spans="1:104" x14ac:dyDescent="0.2">
      <c r="A162" s="188" t="s">
        <v>72</v>
      </c>
      <c r="B162" s="189" t="s">
        <v>309</v>
      </c>
      <c r="C162" s="190" t="s">
        <v>310</v>
      </c>
      <c r="D162" s="191"/>
      <c r="E162" s="192"/>
      <c r="F162" s="192"/>
      <c r="G162" s="193"/>
      <c r="H162" s="194"/>
      <c r="I162" s="194"/>
      <c r="O162" s="195">
        <v>1</v>
      </c>
    </row>
    <row r="163" spans="1:104" x14ac:dyDescent="0.2">
      <c r="A163" s="196">
        <v>76</v>
      </c>
      <c r="B163" s="197" t="s">
        <v>311</v>
      </c>
      <c r="C163" s="198" t="s">
        <v>312</v>
      </c>
      <c r="D163" s="199" t="s">
        <v>116</v>
      </c>
      <c r="E163" s="200">
        <v>818.21185288799995</v>
      </c>
      <c r="F163" s="200">
        <v>0</v>
      </c>
      <c r="G163" s="201">
        <f>E163*F163</f>
        <v>0</v>
      </c>
      <c r="O163" s="195">
        <v>2</v>
      </c>
      <c r="AA163" s="167">
        <v>7</v>
      </c>
      <c r="AB163" s="167">
        <v>1</v>
      </c>
      <c r="AC163" s="167">
        <v>2</v>
      </c>
      <c r="AZ163" s="167">
        <v>1</v>
      </c>
      <c r="BA163" s="167">
        <f>IF(AZ163=1,G163,0)</f>
        <v>0</v>
      </c>
      <c r="BB163" s="167">
        <f>IF(AZ163=2,G163,0)</f>
        <v>0</v>
      </c>
      <c r="BC163" s="167">
        <f>IF(AZ163=3,G163,0)</f>
        <v>0</v>
      </c>
      <c r="BD163" s="167">
        <f>IF(AZ163=4,G163,0)</f>
        <v>0</v>
      </c>
      <c r="BE163" s="167">
        <f>IF(AZ163=5,G163,0)</f>
        <v>0</v>
      </c>
      <c r="CA163" s="202">
        <v>7</v>
      </c>
      <c r="CB163" s="202">
        <v>1</v>
      </c>
      <c r="CZ163" s="167">
        <v>0</v>
      </c>
    </row>
    <row r="164" spans="1:104" x14ac:dyDescent="0.2">
      <c r="A164" s="211"/>
      <c r="B164" s="212" t="s">
        <v>76</v>
      </c>
      <c r="C164" s="213" t="str">
        <f>CONCATENATE(B162," ",C162)</f>
        <v>99 Staveništní přesun hmot</v>
      </c>
      <c r="D164" s="214"/>
      <c r="E164" s="215"/>
      <c r="F164" s="216"/>
      <c r="G164" s="217">
        <f>SUM(G162:G163)</f>
        <v>0</v>
      </c>
      <c r="O164" s="195">
        <v>4</v>
      </c>
      <c r="BA164" s="218">
        <f>SUM(BA162:BA163)</f>
        <v>0</v>
      </c>
      <c r="BB164" s="218">
        <f>SUM(BB162:BB163)</f>
        <v>0</v>
      </c>
      <c r="BC164" s="218">
        <f>SUM(BC162:BC163)</f>
        <v>0</v>
      </c>
      <c r="BD164" s="218">
        <f>SUM(BD162:BD163)</f>
        <v>0</v>
      </c>
      <c r="BE164" s="218">
        <f>SUM(BE162:BE163)</f>
        <v>0</v>
      </c>
    </row>
    <row r="165" spans="1:104" x14ac:dyDescent="0.2">
      <c r="A165" s="188" t="s">
        <v>72</v>
      </c>
      <c r="B165" s="189" t="s">
        <v>313</v>
      </c>
      <c r="C165" s="190" t="s">
        <v>314</v>
      </c>
      <c r="D165" s="191"/>
      <c r="E165" s="192"/>
      <c r="F165" s="192"/>
      <c r="G165" s="193"/>
      <c r="H165" s="194"/>
      <c r="I165" s="194"/>
      <c r="O165" s="195">
        <v>1</v>
      </c>
    </row>
    <row r="166" spans="1:104" ht="22.5" x14ac:dyDescent="0.2">
      <c r="A166" s="196">
        <v>77</v>
      </c>
      <c r="B166" s="197" t="s">
        <v>315</v>
      </c>
      <c r="C166" s="198" t="s">
        <v>316</v>
      </c>
      <c r="D166" s="199" t="s">
        <v>86</v>
      </c>
      <c r="E166" s="200">
        <v>9.5990000000000002</v>
      </c>
      <c r="F166" s="200">
        <v>0</v>
      </c>
      <c r="G166" s="201">
        <f>E166*F166</f>
        <v>0</v>
      </c>
      <c r="O166" s="195">
        <v>2</v>
      </c>
      <c r="AA166" s="167">
        <v>1</v>
      </c>
      <c r="AB166" s="167">
        <v>7</v>
      </c>
      <c r="AC166" s="167">
        <v>7</v>
      </c>
      <c r="AZ166" s="167">
        <v>2</v>
      </c>
      <c r="BA166" s="167">
        <f>IF(AZ166=1,G166,0)</f>
        <v>0</v>
      </c>
      <c r="BB166" s="167">
        <f>IF(AZ166=2,G166,0)</f>
        <v>0</v>
      </c>
      <c r="BC166" s="167">
        <f>IF(AZ166=3,G166,0)</f>
        <v>0</v>
      </c>
      <c r="BD166" s="167">
        <f>IF(AZ166=4,G166,0)</f>
        <v>0</v>
      </c>
      <c r="BE166" s="167">
        <f>IF(AZ166=5,G166,0)</f>
        <v>0</v>
      </c>
      <c r="CA166" s="202">
        <v>1</v>
      </c>
      <c r="CB166" s="202">
        <v>7</v>
      </c>
      <c r="CZ166" s="167">
        <v>5.1999999999999995E-4</v>
      </c>
    </row>
    <row r="167" spans="1:104" x14ac:dyDescent="0.2">
      <c r="A167" s="203"/>
      <c r="B167" s="205"/>
      <c r="C167" s="206" t="s">
        <v>317</v>
      </c>
      <c r="D167" s="207"/>
      <c r="E167" s="208">
        <v>9.5990000000000002</v>
      </c>
      <c r="F167" s="209"/>
      <c r="G167" s="210"/>
      <c r="M167" s="204" t="s">
        <v>317</v>
      </c>
      <c r="O167" s="195"/>
    </row>
    <row r="168" spans="1:104" x14ac:dyDescent="0.2">
      <c r="A168" s="196">
        <v>78</v>
      </c>
      <c r="B168" s="197" t="s">
        <v>318</v>
      </c>
      <c r="C168" s="198" t="s">
        <v>319</v>
      </c>
      <c r="D168" s="199" t="s">
        <v>86</v>
      </c>
      <c r="E168" s="200">
        <v>9.5990000000000002</v>
      </c>
      <c r="F168" s="200">
        <v>0</v>
      </c>
      <c r="G168" s="201">
        <f>E168*F168</f>
        <v>0</v>
      </c>
      <c r="O168" s="195">
        <v>2</v>
      </c>
      <c r="AA168" s="167">
        <v>1</v>
      </c>
      <c r="AB168" s="167">
        <v>7</v>
      </c>
      <c r="AC168" s="167">
        <v>7</v>
      </c>
      <c r="AZ168" s="167">
        <v>2</v>
      </c>
      <c r="BA168" s="167">
        <f>IF(AZ168=1,G168,0)</f>
        <v>0</v>
      </c>
      <c r="BB168" s="167">
        <f>IF(AZ168=2,G168,0)</f>
        <v>0</v>
      </c>
      <c r="BC168" s="167">
        <f>IF(AZ168=3,G168,0)</f>
        <v>0</v>
      </c>
      <c r="BD168" s="167">
        <f>IF(AZ168=4,G168,0)</f>
        <v>0</v>
      </c>
      <c r="BE168" s="167">
        <f>IF(AZ168=5,G168,0)</f>
        <v>0</v>
      </c>
      <c r="CA168" s="202">
        <v>1</v>
      </c>
      <c r="CB168" s="202">
        <v>7</v>
      </c>
      <c r="CZ168" s="167">
        <v>5.8E-4</v>
      </c>
    </row>
    <row r="169" spans="1:104" ht="22.5" x14ac:dyDescent="0.2">
      <c r="A169" s="196">
        <v>79</v>
      </c>
      <c r="B169" s="197" t="s">
        <v>320</v>
      </c>
      <c r="C169" s="198" t="s">
        <v>321</v>
      </c>
      <c r="D169" s="199" t="s">
        <v>86</v>
      </c>
      <c r="E169" s="200">
        <v>11.5</v>
      </c>
      <c r="F169" s="200">
        <v>0</v>
      </c>
      <c r="G169" s="201">
        <f>E169*F169</f>
        <v>0</v>
      </c>
      <c r="O169" s="195">
        <v>2</v>
      </c>
      <c r="AA169" s="167">
        <v>1</v>
      </c>
      <c r="AB169" s="167">
        <v>7</v>
      </c>
      <c r="AC169" s="167">
        <v>7</v>
      </c>
      <c r="AZ169" s="167">
        <v>2</v>
      </c>
      <c r="BA169" s="167">
        <f>IF(AZ169=1,G169,0)</f>
        <v>0</v>
      </c>
      <c r="BB169" s="167">
        <f>IF(AZ169=2,G169,0)</f>
        <v>0</v>
      </c>
      <c r="BC169" s="167">
        <f>IF(AZ169=3,G169,0)</f>
        <v>0</v>
      </c>
      <c r="BD169" s="167">
        <f>IF(AZ169=4,G169,0)</f>
        <v>0</v>
      </c>
      <c r="BE169" s="167">
        <f>IF(AZ169=5,G169,0)</f>
        <v>0</v>
      </c>
      <c r="CA169" s="202">
        <v>1</v>
      </c>
      <c r="CB169" s="202">
        <v>7</v>
      </c>
      <c r="CZ169" s="167">
        <v>1.7000000000000001E-4</v>
      </c>
    </row>
    <row r="170" spans="1:104" x14ac:dyDescent="0.2">
      <c r="A170" s="196">
        <v>80</v>
      </c>
      <c r="B170" s="197" t="s">
        <v>322</v>
      </c>
      <c r="C170" s="198" t="s">
        <v>323</v>
      </c>
      <c r="D170" s="199" t="s">
        <v>86</v>
      </c>
      <c r="E170" s="200">
        <v>11.518800000000001</v>
      </c>
      <c r="F170" s="200">
        <v>0</v>
      </c>
      <c r="G170" s="201">
        <f>E170*F170</f>
        <v>0</v>
      </c>
      <c r="O170" s="195">
        <v>2</v>
      </c>
      <c r="AA170" s="167">
        <v>3</v>
      </c>
      <c r="AB170" s="167">
        <v>7</v>
      </c>
      <c r="AC170" s="167">
        <v>62832134</v>
      </c>
      <c r="AZ170" s="167">
        <v>2</v>
      </c>
      <c r="BA170" s="167">
        <f>IF(AZ170=1,G170,0)</f>
        <v>0</v>
      </c>
      <c r="BB170" s="167">
        <f>IF(AZ170=2,G170,0)</f>
        <v>0</v>
      </c>
      <c r="BC170" s="167">
        <f>IF(AZ170=3,G170,0)</f>
        <v>0</v>
      </c>
      <c r="BD170" s="167">
        <f>IF(AZ170=4,G170,0)</f>
        <v>0</v>
      </c>
      <c r="BE170" s="167">
        <f>IF(AZ170=5,G170,0)</f>
        <v>0</v>
      </c>
      <c r="CA170" s="202">
        <v>3</v>
      </c>
      <c r="CB170" s="202">
        <v>7</v>
      </c>
      <c r="CZ170" s="167">
        <v>4.4000000000000003E-3</v>
      </c>
    </row>
    <row r="171" spans="1:104" x14ac:dyDescent="0.2">
      <c r="A171" s="203"/>
      <c r="B171" s="205"/>
      <c r="C171" s="206" t="s">
        <v>324</v>
      </c>
      <c r="D171" s="207"/>
      <c r="E171" s="208">
        <v>11.518800000000001</v>
      </c>
      <c r="F171" s="209"/>
      <c r="G171" s="210"/>
      <c r="M171" s="204" t="s">
        <v>324</v>
      </c>
      <c r="O171" s="195"/>
    </row>
    <row r="172" spans="1:104" x14ac:dyDescent="0.2">
      <c r="A172" s="196">
        <v>81</v>
      </c>
      <c r="B172" s="197" t="s">
        <v>325</v>
      </c>
      <c r="C172" s="198" t="s">
        <v>326</v>
      </c>
      <c r="D172" s="199" t="s">
        <v>61</v>
      </c>
      <c r="E172" s="200"/>
      <c r="F172" s="200">
        <v>0</v>
      </c>
      <c r="G172" s="201">
        <f>E172*F172</f>
        <v>0</v>
      </c>
      <c r="O172" s="195">
        <v>2</v>
      </c>
      <c r="AA172" s="167">
        <v>7</v>
      </c>
      <c r="AB172" s="167">
        <v>1002</v>
      </c>
      <c r="AC172" s="167">
        <v>5</v>
      </c>
      <c r="AZ172" s="167">
        <v>2</v>
      </c>
      <c r="BA172" s="167">
        <f>IF(AZ172=1,G172,0)</f>
        <v>0</v>
      </c>
      <c r="BB172" s="167">
        <f>IF(AZ172=2,G172,0)</f>
        <v>0</v>
      </c>
      <c r="BC172" s="167">
        <f>IF(AZ172=3,G172,0)</f>
        <v>0</v>
      </c>
      <c r="BD172" s="167">
        <f>IF(AZ172=4,G172,0)</f>
        <v>0</v>
      </c>
      <c r="BE172" s="167">
        <f>IF(AZ172=5,G172,0)</f>
        <v>0</v>
      </c>
      <c r="CA172" s="202">
        <v>7</v>
      </c>
      <c r="CB172" s="202">
        <v>1002</v>
      </c>
      <c r="CZ172" s="167">
        <v>0</v>
      </c>
    </row>
    <row r="173" spans="1:104" x14ac:dyDescent="0.2">
      <c r="A173" s="211"/>
      <c r="B173" s="212" t="s">
        <v>76</v>
      </c>
      <c r="C173" s="213" t="str">
        <f>CONCATENATE(B165," ",C165)</f>
        <v>711 Izolace proti vodě</v>
      </c>
      <c r="D173" s="214"/>
      <c r="E173" s="215"/>
      <c r="F173" s="216"/>
      <c r="G173" s="217">
        <f>SUM(G165:G172)</f>
        <v>0</v>
      </c>
      <c r="O173" s="195">
        <v>4</v>
      </c>
      <c r="BA173" s="218">
        <f>SUM(BA165:BA172)</f>
        <v>0</v>
      </c>
      <c r="BB173" s="218">
        <f>SUM(BB165:BB172)</f>
        <v>0</v>
      </c>
      <c r="BC173" s="218">
        <f>SUM(BC165:BC172)</f>
        <v>0</v>
      </c>
      <c r="BD173" s="218">
        <f>SUM(BD165:BD172)</f>
        <v>0</v>
      </c>
      <c r="BE173" s="218">
        <f>SUM(BE165:BE172)</f>
        <v>0</v>
      </c>
    </row>
    <row r="174" spans="1:104" x14ac:dyDescent="0.2">
      <c r="A174" s="188" t="s">
        <v>72</v>
      </c>
      <c r="B174" s="189" t="s">
        <v>327</v>
      </c>
      <c r="C174" s="190" t="s">
        <v>328</v>
      </c>
      <c r="D174" s="191"/>
      <c r="E174" s="192"/>
      <c r="F174" s="192"/>
      <c r="G174" s="193"/>
      <c r="H174" s="194"/>
      <c r="I174" s="194"/>
      <c r="O174" s="195">
        <v>1</v>
      </c>
    </row>
    <row r="175" spans="1:104" x14ac:dyDescent="0.2">
      <c r="A175" s="196">
        <v>82</v>
      </c>
      <c r="B175" s="197" t="s">
        <v>327</v>
      </c>
      <c r="C175" s="198" t="s">
        <v>329</v>
      </c>
      <c r="D175" s="199" t="s">
        <v>330</v>
      </c>
      <c r="E175" s="200">
        <v>1</v>
      </c>
      <c r="F175" s="200">
        <v>0</v>
      </c>
      <c r="G175" s="201">
        <f>E175*F175</f>
        <v>0</v>
      </c>
      <c r="O175" s="195">
        <v>2</v>
      </c>
      <c r="AA175" s="167">
        <v>12</v>
      </c>
      <c r="AB175" s="167">
        <v>0</v>
      </c>
      <c r="AC175" s="167">
        <v>64</v>
      </c>
      <c r="AZ175" s="167">
        <v>2</v>
      </c>
      <c r="BA175" s="167">
        <f>IF(AZ175=1,G175,0)</f>
        <v>0</v>
      </c>
      <c r="BB175" s="167">
        <f>IF(AZ175=2,G175,0)</f>
        <v>0</v>
      </c>
      <c r="BC175" s="167">
        <f>IF(AZ175=3,G175,0)</f>
        <v>0</v>
      </c>
      <c r="BD175" s="167">
        <f>IF(AZ175=4,G175,0)</f>
        <v>0</v>
      </c>
      <c r="BE175" s="167">
        <f>IF(AZ175=5,G175,0)</f>
        <v>0</v>
      </c>
      <c r="CA175" s="202">
        <v>12</v>
      </c>
      <c r="CB175" s="202">
        <v>0</v>
      </c>
      <c r="CZ175" s="167">
        <v>0</v>
      </c>
    </row>
    <row r="176" spans="1:104" x14ac:dyDescent="0.2">
      <c r="A176" s="211"/>
      <c r="B176" s="212" t="s">
        <v>76</v>
      </c>
      <c r="C176" s="213" t="str">
        <f>CONCATENATE(B174," ",C174)</f>
        <v>722 Vodovod</v>
      </c>
      <c r="D176" s="214"/>
      <c r="E176" s="215"/>
      <c r="F176" s="216"/>
      <c r="G176" s="217">
        <f>SUM(G174:G175)</f>
        <v>0</v>
      </c>
      <c r="O176" s="195">
        <v>4</v>
      </c>
      <c r="BA176" s="218">
        <f>SUM(BA174:BA175)</f>
        <v>0</v>
      </c>
      <c r="BB176" s="218">
        <f>SUM(BB174:BB175)</f>
        <v>0</v>
      </c>
      <c r="BC176" s="218">
        <f>SUM(BC174:BC175)</f>
        <v>0</v>
      </c>
      <c r="BD176" s="218">
        <f>SUM(BD174:BD175)</f>
        <v>0</v>
      </c>
      <c r="BE176" s="218">
        <f>SUM(BE174:BE175)</f>
        <v>0</v>
      </c>
    </row>
    <row r="177" spans="1:104" x14ac:dyDescent="0.2">
      <c r="A177" s="188" t="s">
        <v>72</v>
      </c>
      <c r="B177" s="189" t="s">
        <v>331</v>
      </c>
      <c r="C177" s="190" t="s">
        <v>332</v>
      </c>
      <c r="D177" s="191"/>
      <c r="E177" s="192"/>
      <c r="F177" s="192"/>
      <c r="G177" s="193"/>
      <c r="H177" s="194"/>
      <c r="I177" s="194"/>
      <c r="O177" s="195">
        <v>1</v>
      </c>
    </row>
    <row r="178" spans="1:104" x14ac:dyDescent="0.2">
      <c r="A178" s="196">
        <v>83</v>
      </c>
      <c r="B178" s="197" t="s">
        <v>333</v>
      </c>
      <c r="C178" s="198" t="s">
        <v>334</v>
      </c>
      <c r="D178" s="199" t="s">
        <v>335</v>
      </c>
      <c r="E178" s="200">
        <v>1</v>
      </c>
      <c r="F178" s="200">
        <v>0</v>
      </c>
      <c r="G178" s="201">
        <f>E178*F178</f>
        <v>0</v>
      </c>
      <c r="O178" s="195">
        <v>2</v>
      </c>
      <c r="AA178" s="167">
        <v>1</v>
      </c>
      <c r="AB178" s="167">
        <v>7</v>
      </c>
      <c r="AC178" s="167">
        <v>7</v>
      </c>
      <c r="AZ178" s="167">
        <v>2</v>
      </c>
      <c r="BA178" s="167">
        <f>IF(AZ178=1,G178,0)</f>
        <v>0</v>
      </c>
      <c r="BB178" s="167">
        <f>IF(AZ178=2,G178,0)</f>
        <v>0</v>
      </c>
      <c r="BC178" s="167">
        <f>IF(AZ178=3,G178,0)</f>
        <v>0</v>
      </c>
      <c r="BD178" s="167">
        <f>IF(AZ178=4,G178,0)</f>
        <v>0</v>
      </c>
      <c r="BE178" s="167">
        <f>IF(AZ178=5,G178,0)</f>
        <v>0</v>
      </c>
      <c r="CA178" s="202">
        <v>1</v>
      </c>
      <c r="CB178" s="202">
        <v>7</v>
      </c>
      <c r="CZ178" s="167">
        <v>1.9599999999999999E-3</v>
      </c>
    </row>
    <row r="179" spans="1:104" x14ac:dyDescent="0.2">
      <c r="A179" s="196">
        <v>84</v>
      </c>
      <c r="B179" s="197" t="s">
        <v>331</v>
      </c>
      <c r="C179" s="198" t="s">
        <v>336</v>
      </c>
      <c r="D179" s="199" t="s">
        <v>330</v>
      </c>
      <c r="E179" s="200">
        <v>1</v>
      </c>
      <c r="F179" s="200">
        <v>0</v>
      </c>
      <c r="G179" s="201">
        <f>E179*F179</f>
        <v>0</v>
      </c>
      <c r="O179" s="195">
        <v>2</v>
      </c>
      <c r="AA179" s="167">
        <v>12</v>
      </c>
      <c r="AB179" s="167">
        <v>0</v>
      </c>
      <c r="AC179" s="167">
        <v>93</v>
      </c>
      <c r="AZ179" s="167">
        <v>2</v>
      </c>
      <c r="BA179" s="167">
        <f>IF(AZ179=1,G179,0)</f>
        <v>0</v>
      </c>
      <c r="BB179" s="167">
        <f>IF(AZ179=2,G179,0)</f>
        <v>0</v>
      </c>
      <c r="BC179" s="167">
        <f>IF(AZ179=3,G179,0)</f>
        <v>0</v>
      </c>
      <c r="BD179" s="167">
        <f>IF(AZ179=4,G179,0)</f>
        <v>0</v>
      </c>
      <c r="BE179" s="167">
        <f>IF(AZ179=5,G179,0)</f>
        <v>0</v>
      </c>
      <c r="CA179" s="202">
        <v>12</v>
      </c>
      <c r="CB179" s="202">
        <v>0</v>
      </c>
      <c r="CZ179" s="167">
        <v>0</v>
      </c>
    </row>
    <row r="180" spans="1:104" x14ac:dyDescent="0.2">
      <c r="A180" s="196">
        <v>85</v>
      </c>
      <c r="B180" s="197" t="s">
        <v>337</v>
      </c>
      <c r="C180" s="198" t="s">
        <v>338</v>
      </c>
      <c r="D180" s="199" t="s">
        <v>61</v>
      </c>
      <c r="E180" s="200"/>
      <c r="F180" s="200">
        <v>0</v>
      </c>
      <c r="G180" s="201">
        <f>E180*F180</f>
        <v>0</v>
      </c>
      <c r="O180" s="195">
        <v>2</v>
      </c>
      <c r="AA180" s="167">
        <v>7</v>
      </c>
      <c r="AB180" s="167">
        <v>1002</v>
      </c>
      <c r="AC180" s="167">
        <v>5</v>
      </c>
      <c r="AZ180" s="167">
        <v>2</v>
      </c>
      <c r="BA180" s="167">
        <f>IF(AZ180=1,G180,0)</f>
        <v>0</v>
      </c>
      <c r="BB180" s="167">
        <f>IF(AZ180=2,G180,0)</f>
        <v>0</v>
      </c>
      <c r="BC180" s="167">
        <f>IF(AZ180=3,G180,0)</f>
        <v>0</v>
      </c>
      <c r="BD180" s="167">
        <f>IF(AZ180=4,G180,0)</f>
        <v>0</v>
      </c>
      <c r="BE180" s="167">
        <f>IF(AZ180=5,G180,0)</f>
        <v>0</v>
      </c>
      <c r="CA180" s="202">
        <v>7</v>
      </c>
      <c r="CB180" s="202">
        <v>1002</v>
      </c>
      <c r="CZ180" s="167">
        <v>0</v>
      </c>
    </row>
    <row r="181" spans="1:104" x14ac:dyDescent="0.2">
      <c r="A181" s="211"/>
      <c r="B181" s="212" t="s">
        <v>76</v>
      </c>
      <c r="C181" s="213" t="str">
        <f>CONCATENATE(B177," ",C177)</f>
        <v>725 Zařizovací předměty</v>
      </c>
      <c r="D181" s="214"/>
      <c r="E181" s="215"/>
      <c r="F181" s="216"/>
      <c r="G181" s="217">
        <f>SUM(G177:G180)</f>
        <v>0</v>
      </c>
      <c r="O181" s="195">
        <v>4</v>
      </c>
      <c r="BA181" s="218">
        <f>SUM(BA177:BA180)</f>
        <v>0</v>
      </c>
      <c r="BB181" s="218">
        <f>SUM(BB177:BB180)</f>
        <v>0</v>
      </c>
      <c r="BC181" s="218">
        <f>SUM(BC177:BC180)</f>
        <v>0</v>
      </c>
      <c r="BD181" s="218">
        <f>SUM(BD177:BD180)</f>
        <v>0</v>
      </c>
      <c r="BE181" s="218">
        <f>SUM(BE177:BE180)</f>
        <v>0</v>
      </c>
    </row>
    <row r="182" spans="1:104" x14ac:dyDescent="0.2">
      <c r="A182" s="188" t="s">
        <v>72</v>
      </c>
      <c r="B182" s="189" t="s">
        <v>339</v>
      </c>
      <c r="C182" s="190" t="s">
        <v>340</v>
      </c>
      <c r="D182" s="191"/>
      <c r="E182" s="192"/>
      <c r="F182" s="192"/>
      <c r="G182" s="193"/>
      <c r="H182" s="194"/>
      <c r="I182" s="194"/>
      <c r="O182" s="195">
        <v>1</v>
      </c>
    </row>
    <row r="183" spans="1:104" x14ac:dyDescent="0.2">
      <c r="A183" s="196">
        <v>86</v>
      </c>
      <c r="B183" s="197" t="s">
        <v>341</v>
      </c>
      <c r="C183" s="198" t="s">
        <v>342</v>
      </c>
      <c r="D183" s="199" t="s">
        <v>86</v>
      </c>
      <c r="E183" s="200">
        <v>13.86</v>
      </c>
      <c r="F183" s="200">
        <v>0</v>
      </c>
      <c r="G183" s="201">
        <f>E183*F183</f>
        <v>0</v>
      </c>
      <c r="O183" s="195">
        <v>2</v>
      </c>
      <c r="AA183" s="167">
        <v>1</v>
      </c>
      <c r="AB183" s="167">
        <v>7</v>
      </c>
      <c r="AC183" s="167">
        <v>7</v>
      </c>
      <c r="AZ183" s="167">
        <v>2</v>
      </c>
      <c r="BA183" s="167">
        <f>IF(AZ183=1,G183,0)</f>
        <v>0</v>
      </c>
      <c r="BB183" s="167">
        <f>IF(AZ183=2,G183,0)</f>
        <v>0</v>
      </c>
      <c r="BC183" s="167">
        <f>IF(AZ183=3,G183,0)</f>
        <v>0</v>
      </c>
      <c r="BD183" s="167">
        <f>IF(AZ183=4,G183,0)</f>
        <v>0</v>
      </c>
      <c r="BE183" s="167">
        <f>IF(AZ183=5,G183,0)</f>
        <v>0</v>
      </c>
      <c r="CA183" s="202">
        <v>1</v>
      </c>
      <c r="CB183" s="202">
        <v>7</v>
      </c>
      <c r="CZ183" s="167">
        <v>1.1E-4</v>
      </c>
    </row>
    <row r="184" spans="1:104" x14ac:dyDescent="0.2">
      <c r="A184" s="203"/>
      <c r="B184" s="205"/>
      <c r="C184" s="206" t="s">
        <v>343</v>
      </c>
      <c r="D184" s="207"/>
      <c r="E184" s="208">
        <v>13.86</v>
      </c>
      <c r="F184" s="209"/>
      <c r="G184" s="210"/>
      <c r="M184" s="204" t="s">
        <v>343</v>
      </c>
      <c r="O184" s="195"/>
    </row>
    <row r="185" spans="1:104" x14ac:dyDescent="0.2">
      <c r="A185" s="196">
        <v>87</v>
      </c>
      <c r="B185" s="197" t="s">
        <v>344</v>
      </c>
      <c r="C185" s="198" t="s">
        <v>345</v>
      </c>
      <c r="D185" s="199" t="s">
        <v>152</v>
      </c>
      <c r="E185" s="200">
        <v>385</v>
      </c>
      <c r="F185" s="200">
        <v>0</v>
      </c>
      <c r="G185" s="201">
        <f>E185*F185</f>
        <v>0</v>
      </c>
      <c r="O185" s="195">
        <v>2</v>
      </c>
      <c r="AA185" s="167">
        <v>1</v>
      </c>
      <c r="AB185" s="167">
        <v>7</v>
      </c>
      <c r="AC185" s="167">
        <v>7</v>
      </c>
      <c r="AZ185" s="167">
        <v>2</v>
      </c>
      <c r="BA185" s="167">
        <f>IF(AZ185=1,G185,0)</f>
        <v>0</v>
      </c>
      <c r="BB185" s="167">
        <f>IF(AZ185=2,G185,0)</f>
        <v>0</v>
      </c>
      <c r="BC185" s="167">
        <f>IF(AZ185=3,G185,0)</f>
        <v>0</v>
      </c>
      <c r="BD185" s="167">
        <f>IF(AZ185=4,G185,0)</f>
        <v>0</v>
      </c>
      <c r="BE185" s="167">
        <f>IF(AZ185=5,G185,0)</f>
        <v>0</v>
      </c>
      <c r="CA185" s="202">
        <v>1</v>
      </c>
      <c r="CB185" s="202">
        <v>7</v>
      </c>
      <c r="CZ185" s="167">
        <v>5.0000000000000002E-5</v>
      </c>
    </row>
    <row r="186" spans="1:104" x14ac:dyDescent="0.2">
      <c r="A186" s="203"/>
      <c r="B186" s="205"/>
      <c r="C186" s="206" t="s">
        <v>346</v>
      </c>
      <c r="D186" s="207"/>
      <c r="E186" s="208">
        <v>198</v>
      </c>
      <c r="F186" s="209"/>
      <c r="G186" s="210"/>
      <c r="M186" s="204" t="s">
        <v>346</v>
      </c>
      <c r="O186" s="195"/>
    </row>
    <row r="187" spans="1:104" x14ac:dyDescent="0.2">
      <c r="A187" s="203"/>
      <c r="B187" s="205"/>
      <c r="C187" s="206" t="s">
        <v>347</v>
      </c>
      <c r="D187" s="207"/>
      <c r="E187" s="208">
        <v>153</v>
      </c>
      <c r="F187" s="209"/>
      <c r="G187" s="210"/>
      <c r="M187" s="204" t="s">
        <v>347</v>
      </c>
      <c r="O187" s="195"/>
    </row>
    <row r="188" spans="1:104" x14ac:dyDescent="0.2">
      <c r="A188" s="203"/>
      <c r="B188" s="205"/>
      <c r="C188" s="206" t="s">
        <v>348</v>
      </c>
      <c r="D188" s="207"/>
      <c r="E188" s="208">
        <v>34</v>
      </c>
      <c r="F188" s="209"/>
      <c r="G188" s="210"/>
      <c r="M188" s="204" t="s">
        <v>348</v>
      </c>
      <c r="O188" s="195"/>
    </row>
    <row r="189" spans="1:104" x14ac:dyDescent="0.2">
      <c r="A189" s="196">
        <v>88</v>
      </c>
      <c r="B189" s="197" t="s">
        <v>283</v>
      </c>
      <c r="C189" s="198" t="s">
        <v>349</v>
      </c>
      <c r="D189" s="199" t="s">
        <v>86</v>
      </c>
      <c r="E189" s="200">
        <v>13.86</v>
      </c>
      <c r="F189" s="200">
        <v>0</v>
      </c>
      <c r="G189" s="201">
        <f>E189*F189</f>
        <v>0</v>
      </c>
      <c r="O189" s="195">
        <v>2</v>
      </c>
      <c r="AA189" s="167">
        <v>12</v>
      </c>
      <c r="AB189" s="167">
        <v>0</v>
      </c>
      <c r="AC189" s="167">
        <v>87</v>
      </c>
      <c r="AZ189" s="167">
        <v>2</v>
      </c>
      <c r="BA189" s="167">
        <f>IF(AZ189=1,G189,0)</f>
        <v>0</v>
      </c>
      <c r="BB189" s="167">
        <f>IF(AZ189=2,G189,0)</f>
        <v>0</v>
      </c>
      <c r="BC189" s="167">
        <f>IF(AZ189=3,G189,0)</f>
        <v>0</v>
      </c>
      <c r="BD189" s="167">
        <f>IF(AZ189=4,G189,0)</f>
        <v>0</v>
      </c>
      <c r="BE189" s="167">
        <f>IF(AZ189=5,G189,0)</f>
        <v>0</v>
      </c>
      <c r="CA189" s="202">
        <v>12</v>
      </c>
      <c r="CB189" s="202">
        <v>0</v>
      </c>
      <c r="CZ189" s="167">
        <v>0</v>
      </c>
    </row>
    <row r="190" spans="1:104" x14ac:dyDescent="0.2">
      <c r="A190" s="196">
        <v>89</v>
      </c>
      <c r="B190" s="197" t="s">
        <v>285</v>
      </c>
      <c r="C190" s="198" t="s">
        <v>350</v>
      </c>
      <c r="D190" s="199" t="s">
        <v>75</v>
      </c>
      <c r="E190" s="200">
        <v>3</v>
      </c>
      <c r="F190" s="200">
        <v>0</v>
      </c>
      <c r="G190" s="201">
        <f>E190*F190</f>
        <v>0</v>
      </c>
      <c r="O190" s="195">
        <v>2</v>
      </c>
      <c r="AA190" s="167">
        <v>12</v>
      </c>
      <c r="AB190" s="167">
        <v>0</v>
      </c>
      <c r="AC190" s="167">
        <v>88</v>
      </c>
      <c r="AZ190" s="167">
        <v>2</v>
      </c>
      <c r="BA190" s="167">
        <f>IF(AZ190=1,G190,0)</f>
        <v>0</v>
      </c>
      <c r="BB190" s="167">
        <f>IF(AZ190=2,G190,0)</f>
        <v>0</v>
      </c>
      <c r="BC190" s="167">
        <f>IF(AZ190=3,G190,0)</f>
        <v>0</v>
      </c>
      <c r="BD190" s="167">
        <f>IF(AZ190=4,G190,0)</f>
        <v>0</v>
      </c>
      <c r="BE190" s="167">
        <f>IF(AZ190=5,G190,0)</f>
        <v>0</v>
      </c>
      <c r="CA190" s="202">
        <v>12</v>
      </c>
      <c r="CB190" s="202">
        <v>0</v>
      </c>
      <c r="CZ190" s="167">
        <v>0</v>
      </c>
    </row>
    <row r="191" spans="1:104" x14ac:dyDescent="0.2">
      <c r="A191" s="196">
        <v>90</v>
      </c>
      <c r="B191" s="197" t="s">
        <v>287</v>
      </c>
      <c r="C191" s="198" t="s">
        <v>351</v>
      </c>
      <c r="D191" s="199" t="s">
        <v>75</v>
      </c>
      <c r="E191" s="200">
        <v>1</v>
      </c>
      <c r="F191" s="200">
        <v>0</v>
      </c>
      <c r="G191" s="201">
        <f>E191*F191</f>
        <v>0</v>
      </c>
      <c r="O191" s="195">
        <v>2</v>
      </c>
      <c r="AA191" s="167">
        <v>12</v>
      </c>
      <c r="AB191" s="167">
        <v>0</v>
      </c>
      <c r="AC191" s="167">
        <v>89</v>
      </c>
      <c r="AZ191" s="167">
        <v>2</v>
      </c>
      <c r="BA191" s="167">
        <f>IF(AZ191=1,G191,0)</f>
        <v>0</v>
      </c>
      <c r="BB191" s="167">
        <f>IF(AZ191=2,G191,0)</f>
        <v>0</v>
      </c>
      <c r="BC191" s="167">
        <f>IF(AZ191=3,G191,0)</f>
        <v>0</v>
      </c>
      <c r="BD191" s="167">
        <f>IF(AZ191=4,G191,0)</f>
        <v>0</v>
      </c>
      <c r="BE191" s="167">
        <f>IF(AZ191=5,G191,0)</f>
        <v>0</v>
      </c>
      <c r="CA191" s="202">
        <v>12</v>
      </c>
      <c r="CB191" s="202">
        <v>0</v>
      </c>
      <c r="CZ191" s="167">
        <v>0</v>
      </c>
    </row>
    <row r="192" spans="1:104" x14ac:dyDescent="0.2">
      <c r="A192" s="196">
        <v>91</v>
      </c>
      <c r="B192" s="197" t="s">
        <v>289</v>
      </c>
      <c r="C192" s="198" t="s">
        <v>352</v>
      </c>
      <c r="D192" s="199" t="s">
        <v>75</v>
      </c>
      <c r="E192" s="200">
        <v>1</v>
      </c>
      <c r="F192" s="200">
        <v>0</v>
      </c>
      <c r="G192" s="201">
        <f>E192*F192</f>
        <v>0</v>
      </c>
      <c r="O192" s="195">
        <v>2</v>
      </c>
      <c r="AA192" s="167">
        <v>12</v>
      </c>
      <c r="AB192" s="167">
        <v>0</v>
      </c>
      <c r="AC192" s="167">
        <v>90</v>
      </c>
      <c r="AZ192" s="167">
        <v>2</v>
      </c>
      <c r="BA192" s="167">
        <f>IF(AZ192=1,G192,0)</f>
        <v>0</v>
      </c>
      <c r="BB192" s="167">
        <f>IF(AZ192=2,G192,0)</f>
        <v>0</v>
      </c>
      <c r="BC192" s="167">
        <f>IF(AZ192=3,G192,0)</f>
        <v>0</v>
      </c>
      <c r="BD192" s="167">
        <f>IF(AZ192=4,G192,0)</f>
        <v>0</v>
      </c>
      <c r="BE192" s="167">
        <f>IF(AZ192=5,G192,0)</f>
        <v>0</v>
      </c>
      <c r="CA192" s="202">
        <v>12</v>
      </c>
      <c r="CB192" s="202">
        <v>0</v>
      </c>
      <c r="CZ192" s="167">
        <v>0</v>
      </c>
    </row>
    <row r="193" spans="1:104" x14ac:dyDescent="0.2">
      <c r="A193" s="196">
        <v>92</v>
      </c>
      <c r="B193" s="197" t="s">
        <v>353</v>
      </c>
      <c r="C193" s="198" t="s">
        <v>354</v>
      </c>
      <c r="D193" s="199" t="s">
        <v>61</v>
      </c>
      <c r="E193" s="200"/>
      <c r="F193" s="200">
        <v>0</v>
      </c>
      <c r="G193" s="201">
        <f>E193*F193</f>
        <v>0</v>
      </c>
      <c r="O193" s="195">
        <v>2</v>
      </c>
      <c r="AA193" s="167">
        <v>7</v>
      </c>
      <c r="AB193" s="167">
        <v>1002</v>
      </c>
      <c r="AC193" s="167">
        <v>5</v>
      </c>
      <c r="AZ193" s="167">
        <v>2</v>
      </c>
      <c r="BA193" s="167">
        <f>IF(AZ193=1,G193,0)</f>
        <v>0</v>
      </c>
      <c r="BB193" s="167">
        <f>IF(AZ193=2,G193,0)</f>
        <v>0</v>
      </c>
      <c r="BC193" s="167">
        <f>IF(AZ193=3,G193,0)</f>
        <v>0</v>
      </c>
      <c r="BD193" s="167">
        <f>IF(AZ193=4,G193,0)</f>
        <v>0</v>
      </c>
      <c r="BE193" s="167">
        <f>IF(AZ193=5,G193,0)</f>
        <v>0</v>
      </c>
      <c r="CA193" s="202">
        <v>7</v>
      </c>
      <c r="CB193" s="202">
        <v>1002</v>
      </c>
      <c r="CZ193" s="167">
        <v>0</v>
      </c>
    </row>
    <row r="194" spans="1:104" x14ac:dyDescent="0.2">
      <c r="A194" s="211"/>
      <c r="B194" s="212" t="s">
        <v>76</v>
      </c>
      <c r="C194" s="213" t="str">
        <f>CONCATENATE(B182," ",C182)</f>
        <v>767 Konstrukce zámečnické</v>
      </c>
      <c r="D194" s="214"/>
      <c r="E194" s="215"/>
      <c r="F194" s="216"/>
      <c r="G194" s="217">
        <f>SUM(G182:G193)</f>
        <v>0</v>
      </c>
      <c r="O194" s="195">
        <v>4</v>
      </c>
      <c r="BA194" s="218">
        <f>SUM(BA182:BA193)</f>
        <v>0</v>
      </c>
      <c r="BB194" s="218">
        <f>SUM(BB182:BB193)</f>
        <v>0</v>
      </c>
      <c r="BC194" s="218">
        <f>SUM(BC182:BC193)</f>
        <v>0</v>
      </c>
      <c r="BD194" s="218">
        <f>SUM(BD182:BD193)</f>
        <v>0</v>
      </c>
      <c r="BE194" s="218">
        <f>SUM(BE182:BE193)</f>
        <v>0</v>
      </c>
    </row>
    <row r="195" spans="1:104" x14ac:dyDescent="0.2">
      <c r="A195" s="188" t="s">
        <v>72</v>
      </c>
      <c r="B195" s="189" t="s">
        <v>355</v>
      </c>
      <c r="C195" s="190" t="s">
        <v>356</v>
      </c>
      <c r="D195" s="191"/>
      <c r="E195" s="192"/>
      <c r="F195" s="192"/>
      <c r="G195" s="193"/>
      <c r="H195" s="194"/>
      <c r="I195" s="194"/>
      <c r="O195" s="195">
        <v>1</v>
      </c>
    </row>
    <row r="196" spans="1:104" x14ac:dyDescent="0.2">
      <c r="A196" s="196">
        <v>93</v>
      </c>
      <c r="B196" s="197" t="s">
        <v>357</v>
      </c>
      <c r="C196" s="198" t="s">
        <v>358</v>
      </c>
      <c r="D196" s="199" t="s">
        <v>330</v>
      </c>
      <c r="E196" s="200">
        <v>1</v>
      </c>
      <c r="F196" s="200">
        <v>0</v>
      </c>
      <c r="G196" s="201">
        <f>E196*F196</f>
        <v>0</v>
      </c>
      <c r="O196" s="195">
        <v>2</v>
      </c>
      <c r="AA196" s="167">
        <v>12</v>
      </c>
      <c r="AB196" s="167">
        <v>0</v>
      </c>
      <c r="AC196" s="167">
        <v>65</v>
      </c>
      <c r="AZ196" s="167">
        <v>4</v>
      </c>
      <c r="BA196" s="167">
        <f>IF(AZ196=1,G196,0)</f>
        <v>0</v>
      </c>
      <c r="BB196" s="167">
        <f>IF(AZ196=2,G196,0)</f>
        <v>0</v>
      </c>
      <c r="BC196" s="167">
        <f>IF(AZ196=3,G196,0)</f>
        <v>0</v>
      </c>
      <c r="BD196" s="167">
        <f>IF(AZ196=4,G196,0)</f>
        <v>0</v>
      </c>
      <c r="BE196" s="167">
        <f>IF(AZ196=5,G196,0)</f>
        <v>0</v>
      </c>
      <c r="CA196" s="202">
        <v>12</v>
      </c>
      <c r="CB196" s="202">
        <v>0</v>
      </c>
      <c r="CZ196" s="167">
        <v>0</v>
      </c>
    </row>
    <row r="197" spans="1:104" x14ac:dyDescent="0.2">
      <c r="A197" s="211"/>
      <c r="B197" s="212" t="s">
        <v>76</v>
      </c>
      <c r="C197" s="213" t="str">
        <f>CONCATENATE(B195," ",C195)</f>
        <v>M21 Elektromontáže</v>
      </c>
      <c r="D197" s="214"/>
      <c r="E197" s="215"/>
      <c r="F197" s="216"/>
      <c r="G197" s="217">
        <f>SUM(G195:G196)</f>
        <v>0</v>
      </c>
      <c r="O197" s="195">
        <v>4</v>
      </c>
      <c r="BA197" s="218">
        <f>SUM(BA195:BA196)</f>
        <v>0</v>
      </c>
      <c r="BB197" s="218">
        <f>SUM(BB195:BB196)</f>
        <v>0</v>
      </c>
      <c r="BC197" s="218">
        <f>SUM(BC195:BC196)</f>
        <v>0</v>
      </c>
      <c r="BD197" s="218">
        <f>SUM(BD195:BD196)</f>
        <v>0</v>
      </c>
      <c r="BE197" s="218">
        <f>SUM(BE195:BE196)</f>
        <v>0</v>
      </c>
    </row>
    <row r="198" spans="1:104" x14ac:dyDescent="0.2">
      <c r="E198" s="167"/>
    </row>
    <row r="199" spans="1:104" x14ac:dyDescent="0.2">
      <c r="E199" s="167"/>
    </row>
    <row r="200" spans="1:104" x14ac:dyDescent="0.2">
      <c r="E200" s="167"/>
    </row>
    <row r="201" spans="1:104" x14ac:dyDescent="0.2">
      <c r="E201" s="167"/>
    </row>
    <row r="202" spans="1:104" x14ac:dyDescent="0.2">
      <c r="E202" s="167"/>
    </row>
    <row r="203" spans="1:104" x14ac:dyDescent="0.2">
      <c r="E203" s="167"/>
    </row>
    <row r="204" spans="1:104" x14ac:dyDescent="0.2">
      <c r="E204" s="167"/>
    </row>
    <row r="205" spans="1:104" x14ac:dyDescent="0.2">
      <c r="E205" s="167"/>
    </row>
    <row r="206" spans="1:104" x14ac:dyDescent="0.2">
      <c r="E206" s="167"/>
    </row>
    <row r="207" spans="1:104" x14ac:dyDescent="0.2">
      <c r="E207" s="167"/>
    </row>
    <row r="208" spans="1:104" x14ac:dyDescent="0.2">
      <c r="E208" s="167"/>
    </row>
    <row r="209" spans="1:7" x14ac:dyDescent="0.2">
      <c r="E209" s="167"/>
    </row>
    <row r="210" spans="1:7" x14ac:dyDescent="0.2">
      <c r="E210" s="167"/>
    </row>
    <row r="211" spans="1:7" x14ac:dyDescent="0.2">
      <c r="E211" s="167"/>
    </row>
    <row r="212" spans="1:7" x14ac:dyDescent="0.2">
      <c r="E212" s="167"/>
    </row>
    <row r="213" spans="1:7" x14ac:dyDescent="0.2">
      <c r="E213" s="167"/>
    </row>
    <row r="214" spans="1:7" x14ac:dyDescent="0.2">
      <c r="E214" s="167"/>
    </row>
    <row r="215" spans="1:7" x14ac:dyDescent="0.2">
      <c r="E215" s="167"/>
    </row>
    <row r="216" spans="1:7" x14ac:dyDescent="0.2">
      <c r="E216" s="167"/>
    </row>
    <row r="217" spans="1:7" x14ac:dyDescent="0.2">
      <c r="E217" s="167"/>
    </row>
    <row r="218" spans="1:7" x14ac:dyDescent="0.2">
      <c r="E218" s="167"/>
    </row>
    <row r="219" spans="1:7" x14ac:dyDescent="0.2">
      <c r="E219" s="167"/>
    </row>
    <row r="220" spans="1:7" x14ac:dyDescent="0.2">
      <c r="E220" s="167"/>
    </row>
    <row r="221" spans="1:7" x14ac:dyDescent="0.2">
      <c r="A221" s="219"/>
      <c r="B221" s="219"/>
      <c r="C221" s="219"/>
      <c r="D221" s="219"/>
      <c r="E221" s="219"/>
      <c r="F221" s="219"/>
      <c r="G221" s="219"/>
    </row>
    <row r="222" spans="1:7" x14ac:dyDescent="0.2">
      <c r="A222" s="219"/>
      <c r="B222" s="219"/>
      <c r="C222" s="219"/>
      <c r="D222" s="219"/>
      <c r="E222" s="219"/>
      <c r="F222" s="219"/>
      <c r="G222" s="219"/>
    </row>
    <row r="223" spans="1:7" x14ac:dyDescent="0.2">
      <c r="A223" s="219"/>
      <c r="B223" s="219"/>
      <c r="C223" s="219"/>
      <c r="D223" s="219"/>
      <c r="E223" s="219"/>
      <c r="F223" s="219"/>
      <c r="G223" s="219"/>
    </row>
    <row r="224" spans="1:7" x14ac:dyDescent="0.2">
      <c r="A224" s="219"/>
      <c r="B224" s="219"/>
      <c r="C224" s="219"/>
      <c r="D224" s="219"/>
      <c r="E224" s="219"/>
      <c r="F224" s="219"/>
      <c r="G224" s="219"/>
    </row>
    <row r="225" spans="5:5" x14ac:dyDescent="0.2">
      <c r="E225" s="167"/>
    </row>
    <row r="226" spans="5:5" x14ac:dyDescent="0.2">
      <c r="E226" s="167"/>
    </row>
    <row r="227" spans="5:5" x14ac:dyDescent="0.2">
      <c r="E227" s="167"/>
    </row>
    <row r="228" spans="5:5" x14ac:dyDescent="0.2">
      <c r="E228" s="167"/>
    </row>
    <row r="229" spans="5:5" x14ac:dyDescent="0.2">
      <c r="E229" s="167"/>
    </row>
    <row r="230" spans="5:5" x14ac:dyDescent="0.2">
      <c r="E230" s="167"/>
    </row>
    <row r="231" spans="5:5" x14ac:dyDescent="0.2">
      <c r="E231" s="167"/>
    </row>
    <row r="232" spans="5:5" x14ac:dyDescent="0.2">
      <c r="E232" s="167"/>
    </row>
    <row r="233" spans="5:5" x14ac:dyDescent="0.2">
      <c r="E233" s="167"/>
    </row>
    <row r="234" spans="5:5" x14ac:dyDescent="0.2">
      <c r="E234" s="167"/>
    </row>
    <row r="235" spans="5:5" x14ac:dyDescent="0.2">
      <c r="E235" s="167"/>
    </row>
    <row r="236" spans="5:5" x14ac:dyDescent="0.2">
      <c r="E236" s="167"/>
    </row>
    <row r="237" spans="5:5" x14ac:dyDescent="0.2">
      <c r="E237" s="167"/>
    </row>
    <row r="238" spans="5:5" x14ac:dyDescent="0.2">
      <c r="E238" s="167"/>
    </row>
    <row r="239" spans="5:5" x14ac:dyDescent="0.2">
      <c r="E239" s="167"/>
    </row>
    <row r="240" spans="5:5" x14ac:dyDescent="0.2">
      <c r="E240" s="167"/>
    </row>
    <row r="241" spans="1:5" x14ac:dyDescent="0.2">
      <c r="E241" s="167"/>
    </row>
    <row r="242" spans="1:5" x14ac:dyDescent="0.2">
      <c r="E242" s="167"/>
    </row>
    <row r="243" spans="1:5" x14ac:dyDescent="0.2">
      <c r="E243" s="167"/>
    </row>
    <row r="244" spans="1:5" x14ac:dyDescent="0.2">
      <c r="E244" s="167"/>
    </row>
    <row r="245" spans="1:5" x14ac:dyDescent="0.2">
      <c r="E245" s="167"/>
    </row>
    <row r="246" spans="1:5" x14ac:dyDescent="0.2">
      <c r="E246" s="167"/>
    </row>
    <row r="247" spans="1:5" x14ac:dyDescent="0.2">
      <c r="E247" s="167"/>
    </row>
    <row r="248" spans="1:5" x14ac:dyDescent="0.2">
      <c r="E248" s="167"/>
    </row>
    <row r="249" spans="1:5" x14ac:dyDescent="0.2">
      <c r="E249" s="167"/>
    </row>
    <row r="250" spans="1:5" x14ac:dyDescent="0.2">
      <c r="E250" s="167"/>
    </row>
    <row r="251" spans="1:5" x14ac:dyDescent="0.2">
      <c r="E251" s="167"/>
    </row>
    <row r="252" spans="1:5" x14ac:dyDescent="0.2">
      <c r="E252" s="167"/>
    </row>
    <row r="253" spans="1:5" x14ac:dyDescent="0.2">
      <c r="E253" s="167"/>
    </row>
    <row r="254" spans="1:5" x14ac:dyDescent="0.2">
      <c r="E254" s="167"/>
    </row>
    <row r="255" spans="1:5" x14ac:dyDescent="0.2">
      <c r="E255" s="167"/>
    </row>
    <row r="256" spans="1:5" x14ac:dyDescent="0.2">
      <c r="A256" s="220"/>
      <c r="B256" s="220"/>
    </row>
    <row r="257" spans="1:7" x14ac:dyDescent="0.2">
      <c r="A257" s="219"/>
      <c r="B257" s="219"/>
      <c r="C257" s="222"/>
      <c r="D257" s="222"/>
      <c r="E257" s="223"/>
      <c r="F257" s="222"/>
      <c r="G257" s="224"/>
    </row>
    <row r="258" spans="1:7" x14ac:dyDescent="0.2">
      <c r="A258" s="225"/>
      <c r="B258" s="225"/>
      <c r="C258" s="219"/>
      <c r="D258" s="219"/>
      <c r="E258" s="226"/>
      <c r="F258" s="219"/>
      <c r="G258" s="219"/>
    </row>
    <row r="259" spans="1:7" x14ac:dyDescent="0.2">
      <c r="A259" s="219"/>
      <c r="B259" s="219"/>
      <c r="C259" s="219"/>
      <c r="D259" s="219"/>
      <c r="E259" s="226"/>
      <c r="F259" s="219"/>
      <c r="G259" s="219"/>
    </row>
    <row r="260" spans="1:7" x14ac:dyDescent="0.2">
      <c r="A260" s="219"/>
      <c r="B260" s="219"/>
      <c r="C260" s="219"/>
      <c r="D260" s="219"/>
      <c r="E260" s="226"/>
      <c r="F260" s="219"/>
      <c r="G260" s="219"/>
    </row>
    <row r="261" spans="1:7" x14ac:dyDescent="0.2">
      <c r="A261" s="219"/>
      <c r="B261" s="219"/>
      <c r="C261" s="219"/>
      <c r="D261" s="219"/>
      <c r="E261" s="226"/>
      <c r="F261" s="219"/>
      <c r="G261" s="219"/>
    </row>
    <row r="262" spans="1:7" x14ac:dyDescent="0.2">
      <c r="A262" s="219"/>
      <c r="B262" s="219"/>
      <c r="C262" s="219"/>
      <c r="D262" s="219"/>
      <c r="E262" s="226"/>
      <c r="F262" s="219"/>
      <c r="G262" s="219"/>
    </row>
    <row r="263" spans="1:7" x14ac:dyDescent="0.2">
      <c r="A263" s="219"/>
      <c r="B263" s="219"/>
      <c r="C263" s="219"/>
      <c r="D263" s="219"/>
      <c r="E263" s="226"/>
      <c r="F263" s="219"/>
      <c r="G263" s="219"/>
    </row>
    <row r="264" spans="1:7" x14ac:dyDescent="0.2">
      <c r="A264" s="219"/>
      <c r="B264" s="219"/>
      <c r="C264" s="219"/>
      <c r="D264" s="219"/>
      <c r="E264" s="226"/>
      <c r="F264" s="219"/>
      <c r="G264" s="219"/>
    </row>
    <row r="265" spans="1:7" x14ac:dyDescent="0.2">
      <c r="A265" s="219"/>
      <c r="B265" s="219"/>
      <c r="C265" s="219"/>
      <c r="D265" s="219"/>
      <c r="E265" s="226"/>
      <c r="F265" s="219"/>
      <c r="G265" s="219"/>
    </row>
    <row r="266" spans="1:7" x14ac:dyDescent="0.2">
      <c r="A266" s="219"/>
      <c r="B266" s="219"/>
      <c r="C266" s="219"/>
      <c r="D266" s="219"/>
      <c r="E266" s="226"/>
      <c r="F266" s="219"/>
      <c r="G266" s="219"/>
    </row>
    <row r="267" spans="1:7" x14ac:dyDescent="0.2">
      <c r="A267" s="219"/>
      <c r="B267" s="219"/>
      <c r="C267" s="219"/>
      <c r="D267" s="219"/>
      <c r="E267" s="226"/>
      <c r="F267" s="219"/>
      <c r="G267" s="219"/>
    </row>
    <row r="268" spans="1:7" x14ac:dyDescent="0.2">
      <c r="A268" s="219"/>
      <c r="B268" s="219"/>
      <c r="C268" s="219"/>
      <c r="D268" s="219"/>
      <c r="E268" s="226"/>
      <c r="F268" s="219"/>
      <c r="G268" s="219"/>
    </row>
    <row r="269" spans="1:7" x14ac:dyDescent="0.2">
      <c r="A269" s="219"/>
      <c r="B269" s="219"/>
      <c r="C269" s="219"/>
      <c r="D269" s="219"/>
      <c r="E269" s="226"/>
      <c r="F269" s="219"/>
      <c r="G269" s="219"/>
    </row>
    <row r="270" spans="1:7" x14ac:dyDescent="0.2">
      <c r="A270" s="219"/>
      <c r="B270" s="219"/>
      <c r="C270" s="219"/>
      <c r="D270" s="219"/>
      <c r="E270" s="226"/>
      <c r="F270" s="219"/>
      <c r="G270" s="219"/>
    </row>
  </sheetData>
  <mergeCells count="76">
    <mergeCell ref="C184:D184"/>
    <mergeCell ref="C186:D186"/>
    <mergeCell ref="C187:D187"/>
    <mergeCell ref="C188:D188"/>
    <mergeCell ref="C158:D158"/>
    <mergeCell ref="C159:D159"/>
    <mergeCell ref="C167:D167"/>
    <mergeCell ref="C171:D171"/>
    <mergeCell ref="C136:D136"/>
    <mergeCell ref="C138:D138"/>
    <mergeCell ref="C151:D151"/>
    <mergeCell ref="C152:D152"/>
    <mergeCell ref="C153:D153"/>
    <mergeCell ref="C155:D155"/>
    <mergeCell ref="C156:D156"/>
    <mergeCell ref="C157:D157"/>
    <mergeCell ref="C125:D125"/>
    <mergeCell ref="C126:D126"/>
    <mergeCell ref="C129:D129"/>
    <mergeCell ref="C130:D130"/>
    <mergeCell ref="C131:D131"/>
    <mergeCell ref="C132:D132"/>
    <mergeCell ref="C133:D133"/>
    <mergeCell ref="C134:D134"/>
    <mergeCell ref="C106:D106"/>
    <mergeCell ref="C108:D108"/>
    <mergeCell ref="C110:D110"/>
    <mergeCell ref="C112:D112"/>
    <mergeCell ref="C118:D118"/>
    <mergeCell ref="C121:D121"/>
    <mergeCell ref="C95:D95"/>
    <mergeCell ref="C98:D98"/>
    <mergeCell ref="C100:D100"/>
    <mergeCell ref="C102:D102"/>
    <mergeCell ref="C104:D104"/>
    <mergeCell ref="C105:D105"/>
    <mergeCell ref="C84:D84"/>
    <mergeCell ref="C85:D85"/>
    <mergeCell ref="C88:D88"/>
    <mergeCell ref="C90:D90"/>
    <mergeCell ref="C92:D92"/>
    <mergeCell ref="C93:D93"/>
    <mergeCell ref="C67:D67"/>
    <mergeCell ref="C68:D68"/>
    <mergeCell ref="C72:D72"/>
    <mergeCell ref="C76:D76"/>
    <mergeCell ref="C78:D78"/>
    <mergeCell ref="C81:D81"/>
    <mergeCell ref="C82:D82"/>
    <mergeCell ref="C83:D83"/>
    <mergeCell ref="C39:D39"/>
    <mergeCell ref="C46:D46"/>
    <mergeCell ref="C53:D53"/>
    <mergeCell ref="C58:D58"/>
    <mergeCell ref="C60:D60"/>
    <mergeCell ref="C64:D64"/>
    <mergeCell ref="C65:D65"/>
    <mergeCell ref="C28:D28"/>
    <mergeCell ref="C31:D31"/>
    <mergeCell ref="C32:D32"/>
    <mergeCell ref="C33:D33"/>
    <mergeCell ref="C35:D35"/>
    <mergeCell ref="C16:D16"/>
    <mergeCell ref="C18:D18"/>
    <mergeCell ref="C19:D19"/>
    <mergeCell ref="C21:D21"/>
    <mergeCell ref="C23:D23"/>
    <mergeCell ref="C26:D26"/>
    <mergeCell ref="A1:G1"/>
    <mergeCell ref="A3:B3"/>
    <mergeCell ref="A4:B4"/>
    <mergeCell ref="E4:G4"/>
    <mergeCell ref="C10:D10"/>
    <mergeCell ref="C12:D12"/>
    <mergeCell ref="C13:D13"/>
    <mergeCell ref="C14:D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Hanzlik</dc:creator>
  <cp:lastModifiedBy>Hanzlik</cp:lastModifiedBy>
  <dcterms:created xsi:type="dcterms:W3CDTF">2018-11-13T13:36:47Z</dcterms:created>
  <dcterms:modified xsi:type="dcterms:W3CDTF">2018-11-13T13:37:15Z</dcterms:modified>
</cp:coreProperties>
</file>